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escbsb.sharepoint.com/sites/DocumentoSede/Documentos Compartilhados/COINFRA/_DOCUMENTAÇÃO PARA LICITAÇÕES/2024/EDUSESC TN - CLIMATIZAÇÃO/ORÇ/"/>
    </mc:Choice>
  </mc:AlternateContent>
  <xr:revisionPtr revIDLastSave="1" documentId="13_ncr:1_{E00F867E-D2C1-4BF5-8D2A-A9324A55ADA5}" xr6:coauthVersionLast="47" xr6:coauthVersionMax="47" xr10:uidLastSave="{011E8E0E-B321-4570-8572-47A4319D0239}"/>
  <bookViews>
    <workbookView xWindow="-120" yWindow="-120" windowWidth="29040" windowHeight="15720" tabRatio="761" xr2:uid="{00000000-000D-0000-FFFF-FFFF00000000}"/>
  </bookViews>
  <sheets>
    <sheet name="PLO" sheetId="10" r:id="rId1"/>
  </sheets>
  <externalReferences>
    <externalReference r:id="rId2"/>
  </externalReferences>
  <definedNames>
    <definedName name="_xlnm._FilterDatabase" localSheetId="0" hidden="1">PLO!$B$5:$N$188</definedName>
    <definedName name="_xlnm.Print_Area" localSheetId="0">PLO!$A$1:$N$205</definedName>
    <definedName name="CFF">#REF!</definedName>
    <definedName name="Cotações">#REF!</definedName>
    <definedName name="ET">#N/A</definedName>
    <definedName name="ET_2">#N/A</definedName>
    <definedName name="Excel">#REF!</definedName>
    <definedName name="Excel_BuiltIn_Print_Area_1">#REF!</definedName>
    <definedName name="Excel_BuiltIn_Print_Area_1_1">#REF!</definedName>
    <definedName name="Excel_BuiltIn_Print_Area_9">#REF!</definedName>
    <definedName name="Excel_BuiltIn_Print_Titles_1">#REF!</definedName>
    <definedName name="F">#REF!</definedName>
    <definedName name="fim">#N/A</definedName>
    <definedName name="fim_2">#N/A</definedName>
    <definedName name="NEWPRINT10">#REF!</definedName>
    <definedName name="NEWPRINT2">#REF!</definedName>
    <definedName name="NEWPRINT3">#REF!</definedName>
    <definedName name="NEWPRINT4">#REF!</definedName>
    <definedName name="NewPrintArea">#REF!</definedName>
    <definedName name="NewPrintArea2">#REF!</definedName>
    <definedName name="NewPrintArea3">#REF!</definedName>
    <definedName name="NewPrintArea9">#REF!</definedName>
    <definedName name="PRINT10">#REF!</definedName>
    <definedName name="RR">#N/A</definedName>
    <definedName name="RR_2">#N/A</definedName>
    <definedName name="TITLES2">#REF!</definedName>
    <definedName name="_xlnm.Print_Titles" localSheetId="0">PLO!$1:$5</definedName>
    <definedName name="total">#REF!</definedName>
    <definedName name="TOTAL_2">#N/A</definedName>
    <definedName name="TT">#N/A</definedName>
    <definedName name="TT_2">#N/A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0" l="1"/>
  <c r="L182" i="10"/>
  <c r="L177" i="10"/>
  <c r="K184" i="10"/>
  <c r="K185" i="10"/>
  <c r="J15" i="10"/>
  <c r="K15" i="10"/>
  <c r="L15" i="10"/>
  <c r="J16" i="10"/>
  <c r="K16" i="10"/>
  <c r="L16" i="10"/>
  <c r="J17" i="10"/>
  <c r="K17" i="10"/>
  <c r="M17" i="10" s="1"/>
  <c r="L17" i="10"/>
  <c r="J195" i="10"/>
  <c r="K195" i="10"/>
  <c r="L195" i="10"/>
  <c r="J194" i="10"/>
  <c r="K194" i="10"/>
  <c r="L194" i="10"/>
  <c r="L193" i="10"/>
  <c r="K193" i="10"/>
  <c r="J193" i="10"/>
  <c r="J190" i="10"/>
  <c r="K190" i="10"/>
  <c r="L190" i="10"/>
  <c r="L189" i="10"/>
  <c r="K189" i="10"/>
  <c r="J189" i="10"/>
  <c r="L75" i="10"/>
  <c r="K75" i="10"/>
  <c r="J75" i="10"/>
  <c r="E2" i="10"/>
  <c r="M16" i="10" l="1"/>
  <c r="M15" i="10"/>
  <c r="M194" i="10"/>
  <c r="M193" i="10"/>
  <c r="M195" i="10"/>
  <c r="M189" i="10"/>
  <c r="M190" i="10"/>
  <c r="M75" i="10"/>
  <c r="J114" i="10"/>
  <c r="L114" i="10"/>
  <c r="K114" i="10"/>
  <c r="L183" i="10"/>
  <c r="K186" i="10"/>
  <c r="L116" i="10"/>
  <c r="K116" i="10"/>
  <c r="J116" i="10"/>
  <c r="L94" i="10"/>
  <c r="K94" i="10"/>
  <c r="J94" i="10"/>
  <c r="L93" i="10"/>
  <c r="K93" i="10"/>
  <c r="J93" i="10"/>
  <c r="L92" i="10"/>
  <c r="K92" i="10"/>
  <c r="J92" i="10"/>
  <c r="L119" i="10"/>
  <c r="K119" i="10"/>
  <c r="J119" i="10"/>
  <c r="M196" i="10" l="1"/>
  <c r="M191" i="10"/>
  <c r="M114" i="10"/>
  <c r="M93" i="10"/>
  <c r="M119" i="10"/>
  <c r="M94" i="10"/>
  <c r="M116" i="10"/>
  <c r="M92" i="10"/>
  <c r="J87" i="10"/>
  <c r="K87" i="10"/>
  <c r="L87" i="10"/>
  <c r="J88" i="10"/>
  <c r="K88" i="10"/>
  <c r="L88" i="10"/>
  <c r="L91" i="10"/>
  <c r="K91" i="10"/>
  <c r="J91" i="10"/>
  <c r="L85" i="10"/>
  <c r="K85" i="10"/>
  <c r="J85" i="10"/>
  <c r="J82" i="10"/>
  <c r="K82" i="10"/>
  <c r="L82" i="10"/>
  <c r="J81" i="10"/>
  <c r="K81" i="10"/>
  <c r="L81" i="10"/>
  <c r="J79" i="10"/>
  <c r="K79" i="10"/>
  <c r="L79" i="10"/>
  <c r="M87" i="10" l="1"/>
  <c r="M81" i="10"/>
  <c r="M88" i="10"/>
  <c r="M91" i="10"/>
  <c r="M85" i="10"/>
  <c r="M82" i="10"/>
  <c r="M79" i="10"/>
  <c r="J110" i="10"/>
  <c r="K110" i="10"/>
  <c r="L110" i="10"/>
  <c r="M110" i="10" l="1"/>
  <c r="J139" i="10"/>
  <c r="K139" i="10"/>
  <c r="L139" i="10"/>
  <c r="L51" i="10"/>
  <c r="K51" i="10"/>
  <c r="J51" i="10"/>
  <c r="L50" i="10"/>
  <c r="K50" i="10"/>
  <c r="J50" i="10"/>
  <c r="L52" i="10"/>
  <c r="K52" i="10"/>
  <c r="J52" i="10"/>
  <c r="L42" i="10"/>
  <c r="K42" i="10"/>
  <c r="J42" i="10"/>
  <c r="L44" i="10"/>
  <c r="K44" i="10"/>
  <c r="J44" i="10"/>
  <c r="J43" i="10"/>
  <c r="K43" i="10"/>
  <c r="L43" i="10"/>
  <c r="L49" i="10"/>
  <c r="K49" i="10"/>
  <c r="J49" i="10"/>
  <c r="L48" i="10"/>
  <c r="K48" i="10"/>
  <c r="J48" i="10"/>
  <c r="L47" i="10"/>
  <c r="K47" i="10"/>
  <c r="J47" i="10"/>
  <c r="L46" i="10"/>
  <c r="K46" i="10"/>
  <c r="J46" i="10"/>
  <c r="L45" i="10"/>
  <c r="K45" i="10"/>
  <c r="J45" i="10"/>
  <c r="L72" i="10"/>
  <c r="K72" i="10"/>
  <c r="J72" i="10"/>
  <c r="J66" i="10"/>
  <c r="K66" i="10"/>
  <c r="L66" i="10"/>
  <c r="L61" i="10"/>
  <c r="K61" i="10"/>
  <c r="J61" i="10"/>
  <c r="M52" i="10" l="1"/>
  <c r="M139" i="10"/>
  <c r="M51" i="10"/>
  <c r="M50" i="10"/>
  <c r="M42" i="10"/>
  <c r="M44" i="10"/>
  <c r="M43" i="10"/>
  <c r="M49" i="10"/>
  <c r="M47" i="10"/>
  <c r="M46" i="10"/>
  <c r="M48" i="10"/>
  <c r="M45" i="10"/>
  <c r="M66" i="10"/>
  <c r="M61" i="10"/>
  <c r="M72" i="10"/>
  <c r="K183" i="10"/>
  <c r="K182" i="10"/>
  <c r="K181" i="10"/>
  <c r="K180" i="10"/>
  <c r="K179" i="10"/>
  <c r="K178" i="10"/>
  <c r="K177" i="10"/>
  <c r="K175" i="10"/>
  <c r="K174" i="10"/>
  <c r="K173" i="10"/>
  <c r="K172" i="10"/>
  <c r="K171" i="10"/>
  <c r="K170" i="10"/>
  <c r="K169" i="10"/>
  <c r="K168" i="10"/>
  <c r="K167" i="10"/>
  <c r="K166" i="10"/>
  <c r="K165" i="10"/>
  <c r="K163" i="10"/>
  <c r="K162" i="10"/>
  <c r="K161" i="10"/>
  <c r="K160" i="10"/>
  <c r="K159" i="10"/>
  <c r="K158" i="10"/>
  <c r="K157" i="10"/>
  <c r="K156" i="10"/>
  <c r="K155" i="10"/>
  <c r="K154" i="10"/>
  <c r="K153" i="10"/>
  <c r="K152" i="10"/>
  <c r="K150" i="10"/>
  <c r="K149" i="10"/>
  <c r="K148" i="10"/>
  <c r="K147" i="10"/>
  <c r="K146" i="10"/>
  <c r="K145" i="10"/>
  <c r="K144" i="10"/>
  <c r="L178" i="10"/>
  <c r="L179" i="10"/>
  <c r="L180" i="10"/>
  <c r="L181" i="10"/>
  <c r="L184" i="10"/>
  <c r="L185" i="10"/>
  <c r="L186" i="10"/>
  <c r="J99" i="10"/>
  <c r="K99" i="10"/>
  <c r="L99" i="10"/>
  <c r="J100" i="10"/>
  <c r="K100" i="10"/>
  <c r="L100" i="10"/>
  <c r="J101" i="10"/>
  <c r="K101" i="10"/>
  <c r="L101" i="10"/>
  <c r="J102" i="10"/>
  <c r="K102" i="10"/>
  <c r="L102" i="10"/>
  <c r="J105" i="10"/>
  <c r="K105" i="10"/>
  <c r="L105" i="10"/>
  <c r="J106" i="10"/>
  <c r="K106" i="10"/>
  <c r="L106" i="10"/>
  <c r="J107" i="10"/>
  <c r="K107" i="10"/>
  <c r="L107" i="10"/>
  <c r="J108" i="10"/>
  <c r="K108" i="10"/>
  <c r="L108" i="10"/>
  <c r="J109" i="10"/>
  <c r="K109" i="10"/>
  <c r="L109" i="10"/>
  <c r="J111" i="10"/>
  <c r="K111" i="10"/>
  <c r="L111" i="10"/>
  <c r="J112" i="10"/>
  <c r="K112" i="10"/>
  <c r="L112" i="10"/>
  <c r="J117" i="10"/>
  <c r="K117" i="10"/>
  <c r="L117" i="10"/>
  <c r="J121" i="10"/>
  <c r="K121" i="10"/>
  <c r="L121" i="10"/>
  <c r="J122" i="10"/>
  <c r="K122" i="10"/>
  <c r="L122" i="10"/>
  <c r="J123" i="10"/>
  <c r="K123" i="10"/>
  <c r="L123" i="10"/>
  <c r="J124" i="10"/>
  <c r="K124" i="10"/>
  <c r="L124" i="10"/>
  <c r="J125" i="10"/>
  <c r="K125" i="10"/>
  <c r="L125" i="10"/>
  <c r="J126" i="10"/>
  <c r="K126" i="10"/>
  <c r="L126" i="10"/>
  <c r="J129" i="10"/>
  <c r="K129" i="10"/>
  <c r="L129" i="10"/>
  <c r="J130" i="10"/>
  <c r="K130" i="10"/>
  <c r="L130" i="10"/>
  <c r="J133" i="10"/>
  <c r="K133" i="10"/>
  <c r="L133" i="10"/>
  <c r="J134" i="10"/>
  <c r="K134" i="10"/>
  <c r="L134" i="10"/>
  <c r="J135" i="10"/>
  <c r="K135" i="10"/>
  <c r="L135" i="10"/>
  <c r="J136" i="10"/>
  <c r="K136" i="10"/>
  <c r="L136" i="10"/>
  <c r="J137" i="10"/>
  <c r="K137" i="10"/>
  <c r="L137" i="10"/>
  <c r="J138" i="10"/>
  <c r="K138" i="10"/>
  <c r="L138" i="10"/>
  <c r="J140" i="10"/>
  <c r="K140" i="10"/>
  <c r="L140" i="10"/>
  <c r="J141" i="10"/>
  <c r="K141" i="10"/>
  <c r="L141" i="10"/>
  <c r="J142" i="10"/>
  <c r="K142" i="10"/>
  <c r="L142" i="10"/>
  <c r="J143" i="10"/>
  <c r="K143" i="10"/>
  <c r="L143" i="10"/>
  <c r="J144" i="10"/>
  <c r="L144" i="10"/>
  <c r="J145" i="10"/>
  <c r="L145" i="10"/>
  <c r="J146" i="10"/>
  <c r="L146" i="10"/>
  <c r="J147" i="10"/>
  <c r="L147" i="10"/>
  <c r="J148" i="10"/>
  <c r="L148" i="10"/>
  <c r="J149" i="10"/>
  <c r="L149" i="10"/>
  <c r="J152" i="10"/>
  <c r="L152" i="10"/>
  <c r="J153" i="10"/>
  <c r="L153" i="10"/>
  <c r="J154" i="10"/>
  <c r="L154" i="10"/>
  <c r="J155" i="10"/>
  <c r="L155" i="10"/>
  <c r="J156" i="10"/>
  <c r="L156" i="10"/>
  <c r="J157" i="10"/>
  <c r="L157" i="10"/>
  <c r="J158" i="10"/>
  <c r="L158" i="10"/>
  <c r="J159" i="10"/>
  <c r="L159" i="10"/>
  <c r="J160" i="10"/>
  <c r="L160" i="10"/>
  <c r="J161" i="10"/>
  <c r="L161" i="10"/>
  <c r="J162" i="10"/>
  <c r="L162" i="10"/>
  <c r="J165" i="10"/>
  <c r="L165" i="10"/>
  <c r="J166" i="10"/>
  <c r="L166" i="10"/>
  <c r="J167" i="10"/>
  <c r="L167" i="10"/>
  <c r="J168" i="10"/>
  <c r="L168" i="10"/>
  <c r="J169" i="10"/>
  <c r="L169" i="10"/>
  <c r="J170" i="10"/>
  <c r="L170" i="10"/>
  <c r="J171" i="10"/>
  <c r="L171" i="10"/>
  <c r="J172" i="10"/>
  <c r="L172" i="10"/>
  <c r="J173" i="10"/>
  <c r="L173" i="10"/>
  <c r="J174" i="10"/>
  <c r="L174" i="10"/>
  <c r="J178" i="10"/>
  <c r="J179" i="10"/>
  <c r="J180" i="10"/>
  <c r="J181" i="10"/>
  <c r="J182" i="10"/>
  <c r="J183" i="10"/>
  <c r="J184" i="10"/>
  <c r="J185" i="10"/>
  <c r="J186" i="10"/>
  <c r="G14" i="10"/>
  <c r="G13" i="10"/>
  <c r="G8" i="10"/>
  <c r="M180" i="10" l="1"/>
  <c r="M162" i="10"/>
  <c r="M143" i="10"/>
  <c r="M138" i="10"/>
  <c r="M134" i="10"/>
  <c r="M126" i="10"/>
  <c r="M102" i="10"/>
  <c r="M122" i="10"/>
  <c r="M130" i="10"/>
  <c r="M125" i="10"/>
  <c r="M181" i="10"/>
  <c r="M185" i="10"/>
  <c r="M184" i="10"/>
  <c r="M171" i="10"/>
  <c r="M167" i="10"/>
  <c r="M159" i="10"/>
  <c r="M155" i="10"/>
  <c r="M147" i="10"/>
  <c r="M145" i="10"/>
  <c r="M123" i="10"/>
  <c r="M117" i="10"/>
  <c r="M140" i="10"/>
  <c r="M156" i="10"/>
  <c r="M152" i="10"/>
  <c r="M146" i="10"/>
  <c r="M111" i="10"/>
  <c r="M107" i="10"/>
  <c r="M106" i="10"/>
  <c r="M172" i="10"/>
  <c r="M168" i="10"/>
  <c r="M141" i="10"/>
  <c r="M105" i="10"/>
  <c r="M153" i="10"/>
  <c r="M157" i="10"/>
  <c r="M161" i="10"/>
  <c r="M166" i="10"/>
  <c r="M170" i="10"/>
  <c r="M179" i="10"/>
  <c r="M174" i="10"/>
  <c r="M135" i="10"/>
  <c r="M133" i="10"/>
  <c r="M121" i="10"/>
  <c r="M112" i="10"/>
  <c r="M109" i="10"/>
  <c r="M101" i="10"/>
  <c r="M183" i="10"/>
  <c r="M160" i="10"/>
  <c r="M165" i="10"/>
  <c r="M169" i="10"/>
  <c r="M173" i="10"/>
  <c r="M137" i="10"/>
  <c r="M129" i="10"/>
  <c r="M108" i="10"/>
  <c r="M100" i="10"/>
  <c r="M142" i="10"/>
  <c r="M136" i="10"/>
  <c r="M124" i="10"/>
  <c r="M99" i="10"/>
  <c r="M149" i="10"/>
  <c r="M144" i="10"/>
  <c r="M148" i="10"/>
  <c r="M158" i="10"/>
  <c r="M154" i="10"/>
  <c r="M186" i="10"/>
  <c r="M182" i="10"/>
  <c r="M178" i="10"/>
  <c r="G31" i="10" l="1"/>
  <c r="J39" i="10"/>
  <c r="J40" i="10"/>
  <c r="J41" i="10"/>
  <c r="K41" i="10"/>
  <c r="L41" i="10"/>
  <c r="L40" i="10"/>
  <c r="K39" i="10"/>
  <c r="J127" i="10"/>
  <c r="K127" i="10"/>
  <c r="L127" i="10"/>
  <c r="J177" i="10"/>
  <c r="L163" i="10"/>
  <c r="J163" i="10"/>
  <c r="J150" i="10"/>
  <c r="L150" i="10"/>
  <c r="J103" i="10"/>
  <c r="K103" i="10"/>
  <c r="L103" i="10"/>
  <c r="L39" i="10" l="1"/>
  <c r="M39" i="10" s="1"/>
  <c r="K40" i="10"/>
  <c r="M40" i="10" s="1"/>
  <c r="M41" i="10"/>
  <c r="M127" i="10"/>
  <c r="M177" i="10"/>
  <c r="M163" i="10"/>
  <c r="M150" i="10"/>
  <c r="M103" i="10"/>
  <c r="J86" i="10" l="1"/>
  <c r="L86" i="10"/>
  <c r="K86" i="10"/>
  <c r="M86" i="10" l="1"/>
  <c r="L26" i="10"/>
  <c r="J34" i="10" l="1"/>
  <c r="K34" i="10"/>
  <c r="L34" i="10"/>
  <c r="J78" i="10" l="1"/>
  <c r="L78" i="10"/>
  <c r="K78" i="10"/>
  <c r="M78" i="10" l="1"/>
  <c r="J25" i="10" l="1"/>
  <c r="K25" i="10"/>
  <c r="L25" i="10"/>
  <c r="J26" i="10"/>
  <c r="K26" i="10"/>
  <c r="J27" i="10"/>
  <c r="J21" i="10"/>
  <c r="K21" i="10"/>
  <c r="L21" i="10"/>
  <c r="J22" i="10"/>
  <c r="K22" i="10"/>
  <c r="L22" i="10"/>
  <c r="M22" i="10" l="1"/>
  <c r="M26" i="10"/>
  <c r="M21" i="10"/>
  <c r="M25" i="10"/>
  <c r="J38" i="10" l="1"/>
  <c r="K38" i="10"/>
  <c r="L38" i="10"/>
  <c r="M38" i="10" l="1"/>
  <c r="M53" i="10" l="1"/>
  <c r="K27" i="10" l="1"/>
  <c r="L27" i="10"/>
  <c r="M27" i="10" l="1"/>
  <c r="M28" i="10" s="1"/>
  <c r="J32" i="10" l="1"/>
  <c r="K32" i="10"/>
  <c r="L32" i="10"/>
  <c r="J33" i="10"/>
  <c r="K33" i="10"/>
  <c r="L33" i="10"/>
  <c r="M34" i="10" l="1"/>
  <c r="M32" i="10"/>
  <c r="M33" i="10"/>
  <c r="K31" i="10" l="1"/>
  <c r="J31" i="10"/>
  <c r="M31" i="10" l="1"/>
  <c r="M35" i="10" s="1"/>
  <c r="J175" i="10" l="1"/>
  <c r="L175" i="10"/>
  <c r="J118" i="10"/>
  <c r="K118" i="10"/>
  <c r="L118" i="10"/>
  <c r="J131" i="10"/>
  <c r="K131" i="10"/>
  <c r="L131" i="10"/>
  <c r="J113" i="10"/>
  <c r="K113" i="10"/>
  <c r="L113" i="10"/>
  <c r="M175" i="10" l="1"/>
  <c r="M131" i="10"/>
  <c r="M118" i="10"/>
  <c r="M113" i="10"/>
  <c r="M187" i="10" l="1"/>
  <c r="J83" i="10"/>
  <c r="K83" i="10"/>
  <c r="L83" i="10"/>
  <c r="J84" i="10"/>
  <c r="K84" i="10"/>
  <c r="L84" i="10"/>
  <c r="J89" i="10"/>
  <c r="K89" i="10"/>
  <c r="L89" i="10"/>
  <c r="J90" i="10"/>
  <c r="K90" i="10"/>
  <c r="L90" i="10"/>
  <c r="L80" i="10"/>
  <c r="K80" i="10"/>
  <c r="J80" i="10"/>
  <c r="L77" i="10"/>
  <c r="K77" i="10"/>
  <c r="J77" i="10"/>
  <c r="M89" i="10" l="1"/>
  <c r="M83" i="10"/>
  <c r="M90" i="10"/>
  <c r="M84" i="10"/>
  <c r="M77" i="10"/>
  <c r="M80" i="10"/>
  <c r="L73" i="10"/>
  <c r="K73" i="10"/>
  <c r="J73" i="10"/>
  <c r="L71" i="10"/>
  <c r="K71" i="10"/>
  <c r="J71" i="10"/>
  <c r="L70" i="10"/>
  <c r="K70" i="10"/>
  <c r="J70" i="10"/>
  <c r="L69" i="10"/>
  <c r="K69" i="10"/>
  <c r="J69" i="10"/>
  <c r="L68" i="10"/>
  <c r="K68" i="10"/>
  <c r="J68" i="10"/>
  <c r="J64" i="10"/>
  <c r="K64" i="10"/>
  <c r="L64" i="10"/>
  <c r="J65" i="10"/>
  <c r="K65" i="10"/>
  <c r="L65" i="10"/>
  <c r="J60" i="10"/>
  <c r="K60" i="10"/>
  <c r="L60" i="10"/>
  <c r="J63" i="10"/>
  <c r="K63" i="10"/>
  <c r="L63" i="10"/>
  <c r="M68" i="10" l="1"/>
  <c r="M65" i="10"/>
  <c r="M71" i="10"/>
  <c r="M69" i="10"/>
  <c r="M73" i="10"/>
  <c r="M70" i="10"/>
  <c r="M64" i="10"/>
  <c r="M63" i="10"/>
  <c r="M60" i="10"/>
  <c r="L58" i="10" l="1"/>
  <c r="K58" i="10"/>
  <c r="J58" i="10"/>
  <c r="L57" i="10"/>
  <c r="K57" i="10"/>
  <c r="J57" i="10"/>
  <c r="M58" i="10" l="1"/>
  <c r="M57" i="10"/>
  <c r="M95" i="10" l="1"/>
  <c r="L13" i="10"/>
  <c r="L20" i="10" l="1"/>
  <c r="L14" i="10"/>
  <c r="L10" i="10"/>
  <c r="L9" i="10"/>
  <c r="L8" i="10"/>
  <c r="K20" i="10"/>
  <c r="K14" i="10"/>
  <c r="K13" i="10"/>
  <c r="K10" i="10"/>
  <c r="K9" i="10"/>
  <c r="K8" i="10"/>
  <c r="J20" i="10"/>
  <c r="J14" i="10"/>
  <c r="J13" i="10"/>
  <c r="J10" i="10"/>
  <c r="J9" i="10"/>
  <c r="J8" i="10"/>
  <c r="J7" i="10"/>
  <c r="M9" i="10" l="1"/>
  <c r="M20" i="10"/>
  <c r="M23" i="10" s="1"/>
  <c r="M13" i="10"/>
  <c r="M10" i="10"/>
  <c r="M8" i="10"/>
  <c r="M14" i="10"/>
  <c r="L7" i="10"/>
  <c r="K7" i="10"/>
  <c r="M18" i="10" l="1"/>
  <c r="K199" i="10"/>
  <c r="K198" i="10"/>
  <c r="L199" i="10"/>
  <c r="L198" i="10"/>
  <c r="M7" i="10"/>
  <c r="M11" i="10" s="1"/>
  <c r="M199" i="10" l="1"/>
  <c r="M198" i="10"/>
  <c r="L200" i="10"/>
  <c r="K200" i="10"/>
  <c r="N17" i="10" l="1"/>
  <c r="N15" i="10"/>
  <c r="N16" i="10"/>
  <c r="N193" i="10"/>
  <c r="N194" i="10"/>
  <c r="N196" i="10"/>
  <c r="N195" i="10"/>
  <c r="N191" i="10"/>
  <c r="N190" i="10" l="1"/>
  <c r="N189" i="10"/>
  <c r="N75" i="10"/>
  <c r="N116" i="10"/>
  <c r="N114" i="10"/>
  <c r="N119" i="10"/>
  <c r="N93" i="10"/>
  <c r="N92" i="10"/>
  <c r="N94" i="10"/>
  <c r="N87" i="10"/>
  <c r="N88" i="10"/>
  <c r="N85" i="10"/>
  <c r="N91" i="10"/>
  <c r="N81" i="10"/>
  <c r="N82" i="10"/>
  <c r="N79" i="10"/>
  <c r="N139" i="10"/>
  <c r="N110" i="10"/>
  <c r="N51" i="10"/>
  <c r="N50" i="10"/>
  <c r="N42" i="10"/>
  <c r="N52" i="10"/>
  <c r="N43" i="10"/>
  <c r="N44" i="10"/>
  <c r="N72" i="10"/>
  <c r="N49" i="10"/>
  <c r="N46" i="10"/>
  <c r="N47" i="10"/>
  <c r="N45" i="10"/>
  <c r="N48" i="10"/>
  <c r="N61" i="10"/>
  <c r="N66" i="10"/>
  <c r="N102" i="10"/>
  <c r="N101" i="10"/>
  <c r="N99" i="10"/>
  <c r="N100" i="10"/>
  <c r="N105" i="10"/>
  <c r="N107" i="10"/>
  <c r="N106" i="10"/>
  <c r="N108" i="10"/>
  <c r="N109" i="10"/>
  <c r="N111" i="10"/>
  <c r="N112" i="10"/>
  <c r="N117" i="10"/>
  <c r="N125" i="10"/>
  <c r="N121" i="10"/>
  <c r="N126" i="10"/>
  <c r="N122" i="10"/>
  <c r="N123" i="10"/>
  <c r="N124" i="10"/>
  <c r="N129" i="10"/>
  <c r="N130" i="10"/>
  <c r="N133" i="10"/>
  <c r="N134" i="10"/>
  <c r="N135" i="10"/>
  <c r="N136" i="10"/>
  <c r="N146" i="10"/>
  <c r="N147" i="10"/>
  <c r="N137" i="10"/>
  <c r="N145" i="10"/>
  <c r="N138" i="10"/>
  <c r="N141" i="10"/>
  <c r="N140" i="10"/>
  <c r="N143" i="10"/>
  <c r="N142" i="10"/>
  <c r="N148" i="10"/>
  <c r="N149" i="10"/>
  <c r="N144" i="10"/>
  <c r="N158" i="10"/>
  <c r="N152" i="10"/>
  <c r="N155" i="10"/>
  <c r="N154" i="10"/>
  <c r="N159" i="10"/>
  <c r="N157" i="10"/>
  <c r="N161" i="10"/>
  <c r="N153" i="10"/>
  <c r="N160" i="10"/>
  <c r="N156" i="10"/>
  <c r="N162" i="10"/>
  <c r="N184" i="10"/>
  <c r="N177" i="10"/>
  <c r="N166" i="10"/>
  <c r="N165" i="10"/>
  <c r="N168" i="10"/>
  <c r="N167" i="10"/>
  <c r="N169" i="10"/>
  <c r="N173" i="10"/>
  <c r="N170" i="10"/>
  <c r="N171" i="10"/>
  <c r="N172" i="10"/>
  <c r="N174" i="10"/>
  <c r="N53" i="10"/>
  <c r="N185" i="10"/>
  <c r="N127" i="10"/>
  <c r="N186" i="10"/>
  <c r="N40" i="10"/>
  <c r="N39" i="10"/>
  <c r="N178" i="10"/>
  <c r="N41" i="10"/>
  <c r="N182" i="10"/>
  <c r="N179" i="10"/>
  <c r="N163" i="10"/>
  <c r="N183" i="10"/>
  <c r="N181" i="10"/>
  <c r="N180" i="10"/>
  <c r="N150" i="10"/>
  <c r="N103" i="10" l="1"/>
  <c r="N86" i="10"/>
  <c r="M200" i="10"/>
  <c r="N78" i="10"/>
  <c r="N21" i="10"/>
  <c r="N84" i="10"/>
  <c r="N80" i="10"/>
  <c r="N73" i="10"/>
  <c r="N68" i="10"/>
  <c r="N63" i="10"/>
  <c r="N22" i="10"/>
  <c r="N34" i="10"/>
  <c r="N71" i="10"/>
  <c r="N60" i="10"/>
  <c r="N57" i="10"/>
  <c r="N90" i="10"/>
  <c r="N70" i="10"/>
  <c r="N26" i="10"/>
  <c r="N69" i="10"/>
  <c r="N31" i="10"/>
  <c r="N64" i="10"/>
  <c r="N28" i="10"/>
  <c r="N27" i="10"/>
  <c r="N25" i="10"/>
  <c r="N38" i="10"/>
  <c r="N118" i="10"/>
  <c r="N89" i="10"/>
  <c r="N65" i="10"/>
  <c r="N58" i="10"/>
  <c r="N32" i="10"/>
  <c r="N175" i="10"/>
  <c r="N95" i="10"/>
  <c r="N113" i="10"/>
  <c r="N33" i="10"/>
  <c r="N131" i="10"/>
  <c r="N83" i="10"/>
  <c r="N77" i="10"/>
  <c r="N187" i="10"/>
  <c r="N35" i="10"/>
  <c r="N9" i="10"/>
  <c r="N8" i="10"/>
  <c r="N7" i="10"/>
  <c r="N13" i="10"/>
  <c r="N10" i="10"/>
  <c r="N20" i="10"/>
  <c r="N14" i="10"/>
  <c r="N11" i="10" l="1"/>
  <c r="N18" i="10"/>
  <c r="N23" i="10"/>
  <c r="N198" i="10" l="1"/>
</calcChain>
</file>

<file path=xl/sharedStrings.xml><?xml version="1.0" encoding="utf-8"?>
<sst xmlns="http://schemas.openxmlformats.org/spreadsheetml/2006/main" count="975" uniqueCount="500">
  <si>
    <t>Obra</t>
  </si>
  <si>
    <t>Bancos</t>
  </si>
  <si>
    <t>B.D.I.</t>
  </si>
  <si>
    <t>Encargos Sociais</t>
  </si>
  <si>
    <t>Item</t>
  </si>
  <si>
    <t>Descrição</t>
  </si>
  <si>
    <t>Total</t>
  </si>
  <si>
    <t>Peso (%)</t>
  </si>
  <si>
    <t>INSTALAÇÕES PROVISÓRIAS E SERVIÇOS INICIAIS</t>
  </si>
  <si>
    <t>ADMINISTRAÇÃO DOS SERVIÇOS</t>
  </si>
  <si>
    <t>CARIMBO</t>
  </si>
  <si>
    <t>ASSINATURA DO COORDENADOR DA CBR ENGENHARIA</t>
  </si>
  <si>
    <t>Planilha Orçamentária Sintética Com Valor do Material e da Mão de Obra</t>
  </si>
  <si>
    <t>Código</t>
  </si>
  <si>
    <t>Banco</t>
  </si>
  <si>
    <t>Und</t>
  </si>
  <si>
    <t>Quant.</t>
  </si>
  <si>
    <t>Valor Unit</t>
  </si>
  <si>
    <t>M. O.</t>
  </si>
  <si>
    <t>MAT.</t>
  </si>
  <si>
    <t xml:space="preserve"> 1 </t>
  </si>
  <si>
    <t xml:space="preserve"> 1.1 </t>
  </si>
  <si>
    <t xml:space="preserve"> SERP.000004 </t>
  </si>
  <si>
    <t xml:space="preserve"> CANT.000010 </t>
  </si>
  <si>
    <t>ART DE OBRAS E SERVIÇOS</t>
  </si>
  <si>
    <t xml:space="preserve"> 2 </t>
  </si>
  <si>
    <t/>
  </si>
  <si>
    <t>SINAPI</t>
  </si>
  <si>
    <t>MESTRE DE OBRAS COM ENCARGOS COMPLEMENTARES</t>
  </si>
  <si>
    <t xml:space="preserve"> 3 </t>
  </si>
  <si>
    <t xml:space="preserve"> 3.1 </t>
  </si>
  <si>
    <t>LIMPEZA FINAL DA OBRA</t>
  </si>
  <si>
    <t>Totais -&gt;</t>
  </si>
  <si>
    <t>m/mês</t>
  </si>
  <si>
    <t>m²</t>
  </si>
  <si>
    <t>m</t>
  </si>
  <si>
    <t>un</t>
  </si>
  <si>
    <t>Não Desonerado</t>
  </si>
  <si>
    <t>Local</t>
  </si>
  <si>
    <t xml:space="preserve"> SERP.000008 </t>
  </si>
  <si>
    <t>CONCLUSÃO DOS SERVIÇOS</t>
  </si>
  <si>
    <t>DEMOLIÇÕES, REMOÇÕES E RETIRADAS</t>
  </si>
  <si>
    <t>m³</t>
  </si>
  <si>
    <t>cj</t>
  </si>
  <si>
    <t>TOTAL GERAL</t>
  </si>
  <si>
    <t>TOTAL GERAL COM BDI</t>
  </si>
  <si>
    <t>SUBTOTAL</t>
  </si>
  <si>
    <t xml:space="preserve"> TRAN.000002 </t>
  </si>
  <si>
    <t>ENGENHEIRO CIVIL DE OBRA  PLENO COM ENCARGOS COMPLEMENTARES</t>
  </si>
  <si>
    <t xml:space="preserve"> 4.1</t>
  </si>
  <si>
    <t xml:space="preserve"> 4.2</t>
  </si>
  <si>
    <t>5.1</t>
  </si>
  <si>
    <t>INFRAESTRUTURA</t>
  </si>
  <si>
    <t>INSTALAÇÕES HIDRÁULICAS</t>
  </si>
  <si>
    <t>SUPERESTRUTURA</t>
  </si>
  <si>
    <t>7.1</t>
  </si>
  <si>
    <t xml:space="preserve"> 1.2</t>
  </si>
  <si>
    <t xml:space="preserve"> 1.3</t>
  </si>
  <si>
    <t xml:space="preserve"> 1.4</t>
  </si>
  <si>
    <t>8.1</t>
  </si>
  <si>
    <t>8.1.1</t>
  </si>
  <si>
    <t>8.1.2</t>
  </si>
  <si>
    <t>8.1.3</t>
  </si>
  <si>
    <t>8.3</t>
  </si>
  <si>
    <t>8.3.1</t>
  </si>
  <si>
    <t>8.3.2</t>
  </si>
  <si>
    <t>SEDI.000095</t>
  </si>
  <si>
    <t>Total Geral</t>
  </si>
  <si>
    <t xml:space="preserve"> 2.1</t>
  </si>
  <si>
    <t xml:space="preserve"> 2.2</t>
  </si>
  <si>
    <t>h</t>
  </si>
  <si>
    <t>INSTALAÇÕES ELÉTRICAS E LÓGICA</t>
  </si>
  <si>
    <t>ELETRODUTO EM F.G. APARENTE EM PAREDE E PINTADO COM TINTA DE ESMALTE SINTÉTICO NA COR DA PAREDE E ANTI-FERRUGEM Ø 2"</t>
  </si>
  <si>
    <t>ELETRODUTOS</t>
  </si>
  <si>
    <t>CALHAS</t>
  </si>
  <si>
    <t>CAIXAS</t>
  </si>
  <si>
    <t>CABOS</t>
  </si>
  <si>
    <t>QUADROS DE BAIXA TENSÃO</t>
  </si>
  <si>
    <t>INEL.003385</t>
  </si>
  <si>
    <t>INEL.000572</t>
  </si>
  <si>
    <t>INEL.000581</t>
  </si>
  <si>
    <t>CONDICIONADORES</t>
  </si>
  <si>
    <t>CLIMATIZAÇÃO</t>
  </si>
  <si>
    <t>UNIDADES CONDENSADORAS - VRF</t>
  </si>
  <si>
    <t>UNIDADES EVAPORADORAS - VRF</t>
  </si>
  <si>
    <t>CONTROLE CENTRAL E INDIVIDUAL - VRF</t>
  </si>
  <si>
    <t>DUTOS</t>
  </si>
  <si>
    <t>kg</t>
  </si>
  <si>
    <t>VENTILAÇÃO MECÂNICA</t>
  </si>
  <si>
    <t>CLIM.000022</t>
  </si>
  <si>
    <t>CLIM.001236</t>
  </si>
  <si>
    <t>TRAN.000009</t>
  </si>
  <si>
    <t>CLIM.000089</t>
  </si>
  <si>
    <t>CLIM.000090</t>
  </si>
  <si>
    <t>CLIM.000941</t>
  </si>
  <si>
    <t>CLIM.001110</t>
  </si>
  <si>
    <t>CLIM.001111</t>
  </si>
  <si>
    <t>CLIM.001109</t>
  </si>
  <si>
    <t>CLIM.001112</t>
  </si>
  <si>
    <t>METÁLICAS</t>
  </si>
  <si>
    <t>FUES.000534</t>
  </si>
  <si>
    <t>DRENO CLIMATIZAÇÃO</t>
  </si>
  <si>
    <t>8.6</t>
  </si>
  <si>
    <t>8.6.1</t>
  </si>
  <si>
    <t>8.6.2</t>
  </si>
  <si>
    <t>8.6.3</t>
  </si>
  <si>
    <t>8.6.4</t>
  </si>
  <si>
    <t>8.6.5</t>
  </si>
  <si>
    <t>8.6.6</t>
  </si>
  <si>
    <t>INHI.000146</t>
  </si>
  <si>
    <t xml:space="preserve"> SERT.000077 </t>
  </si>
  <si>
    <t>AS BUILT</t>
  </si>
  <si>
    <t xml:space="preserve"> CANT.000009 </t>
  </si>
  <si>
    <t>LIMPEZA PERMANENTE EM OBRA</t>
  </si>
  <si>
    <t>mês</t>
  </si>
  <si>
    <t xml:space="preserve"> 3.2</t>
  </si>
  <si>
    <t xml:space="preserve"> 3.3</t>
  </si>
  <si>
    <t>INEL.003144</t>
  </si>
  <si>
    <t>DISJUNTOR TRIPOLAR TIPO DIN, CORRENTE NOMINAL DE 63A - FORNECIMENTO E INSTALAÇÃO</t>
  </si>
  <si>
    <t>FRETES, TRANSPORTES E DESLOCAMENTOS DOS EQUIPAMENTOS A SEREM INSTALADOS, INCLUINDO TRANSPORTE VERTICAL E HORIZONTAL ATÉ O PONTO DEFINITIVO DE INSTALAÇÃO</t>
  </si>
  <si>
    <t>SBC</t>
  </si>
  <si>
    <t>FORNECIMENTO E MONTAGEM DE ANDAIME METÁLICO TUBULAR TIPO TORRE - LOCAÇÃO</t>
  </si>
  <si>
    <t>PLACA DE OBRA 2,0X2,0M COM PINTURA ESMALTE - FORNECIMENTO E INSTALAÇÃO</t>
  </si>
  <si>
    <t>REMOÇÃO DE ENTULHO, INCLUSIVE O TRANSPORTE E DESCARGA EM CAÇAMBAS DE AÇO - EM UNIDADES DE, ATÉ, 5M³</t>
  </si>
  <si>
    <t>CHAPA DE AÇO GALVANIZADO #24 PARA DUTOS DE VENTILAÇÃO E EXAUSTÃO, INCLUINDO FABRICAÇÃO, MONTAGEM, INSTALAÇÃO E FIXAÇÃO. REF.: CHAPA DE AÇO GALVANIZADO NBR7008 ZC</t>
  </si>
  <si>
    <t>CHAPA DE AÇO GALVANIZADO #22 PARA DUTOS DE VENTILAÇÃO E EXAUSTÃO, INCLUINDO FABRICAÇÃO, MONTAGEM, INSTALAÇÃO E FIXAÇÃO. REF.: CHAPA DE AÇO GALVANIZADO NBR7008 ZC</t>
  </si>
  <si>
    <t>TRANSFORMADOR 220V/24V AC, 120VA. REF.: SIEMENS OU EQUIVALENTE</t>
  </si>
  <si>
    <t>GÁS NITROGÊNIO</t>
  </si>
  <si>
    <t>CAIXA DE ESPERA PARA DRENO DE AR CONDICIONADO, PARA EVAPORADORAS TIPO HI WALL - REF.: POLAR</t>
  </si>
  <si>
    <t>CAIXILHO EM MADEIRA DE REFLORESTAMENTO</t>
  </si>
  <si>
    <t>UNIDADE CONDENSADORA VRF, 100% INVERTER, CAPACIDADE NOMINAL DE 28HP, COMPOSTO POR DOIS MÓDULOS CONDENSADORES. - REF.: MODELO VRV INOVA - QUENTE/FRIO DA DAIKIN, OU EQUIVALENTE - TENSÃO: 380V-3Ø-60HZ -FATOR DE POTÊNCIA MAIOR QUE 0,95. ESTE EQUIPAMENTO DEVERÁ CONTER RELÉ FALTA DE FASE E SOBRE TENSÃO.</t>
  </si>
  <si>
    <t>2º PAVIMENTO</t>
  </si>
  <si>
    <t>GERAL</t>
  </si>
  <si>
    <t>1º PAVIMENTO</t>
  </si>
  <si>
    <t>UNIDADE CONDENSADORA VRF, 100% INVERTER, CAPACIDADE NOMINAL DE 26HP, COMPOSTO POR DOIS MÓDULOS CONDENSADORES. - REF.: MODELO VRV INOVA - QUENTE/FRIO DA DAIKIN, OU EQUIVALENTE - TENSÃO: 380V-3Ø-60HZ -FATOR DE POTÊNCIA MAIOR QUE 0,95. ESTE EQUIPAMENTO DEVERÁ CONTER RELÉ FALTA DE FASE E SOBRE TENSÃO.</t>
  </si>
  <si>
    <t>UNIDADE CONDENSADORA VRF, 100% INVERTER, CAPACIDADE NOMINAL DE 22HP, COMPOSTO POR UM MÓDULO CONDENSADOR. - REF.: MODELO VRV INOVA - QUENTE/FRIO DA DAIKIN, OU EQUIVALENTE - TENSÃO: 380V-3Ø-60HZ -FATOR DE POTÊNCIA MAIOR QUE 0,95. ESTE EQUIPAMENTO DEVERÁ CONTER RELÉ FALTA DE FASE E SOBRE TENSÃO.</t>
  </si>
  <si>
    <t>TÉRREO</t>
  </si>
  <si>
    <t>PRÓPRIO</t>
  </si>
  <si>
    <t>TÉRREO E 1º PAV.</t>
  </si>
  <si>
    <t>TÉRREO E 2º PAV.</t>
  </si>
  <si>
    <t>VENTILADOR EXAUSTOR CENTRÍFUGO EM LINHA, COM BAIXO NÍVEL DE RUÍDO, PARA DUTO - D=400MM  - DADOS TÉCNICOS: PRESSÃO EST. - 20 MMCA, VAZÃO EM DESCARGA LIVRE: 6150 M³/H.   MODELO DE REF.: TD-6000/400 MIXVENT DA SOLER&amp;PALAU, OU EQUIVALENTE -  TENSÃO: 220V-1Ø-60HZ</t>
  </si>
  <si>
    <t>VENTILADOR EXAUSTOR CENTRÍFUGO EM LINHA, COM BAIXO NÍVEL DE RUÍDO, PARA DUTO - D=400MM  - DADOS TÉCNICOS: PRESSÃO EST. - 20 MMCA, VAZÃO EM DESCARGA LIVRE: 4200 M³/H.   MODELO DE REF.: TD-4000/355 MIXVENT DA SOLER&amp;PALAU, OU EQUIVALENTE -  TENSÃO: 220V-1Ø-60HZ</t>
  </si>
  <si>
    <t>VENTILADOR EXAUSTOR CENTRÍFUGO EM LINHA, COM BAIXO NÍVEL DE RUÍDO, PARA DUTO - D=315MM  - DADOS TÉCNICOS: PRESSÃO EST. - 20 MMCA, VAZÃO EM DESCARGA LIVRE: 2020 M³/H.   MODELO DE REF.: TD-2000/315 MIXVENT DA SOLER&amp;PALAU, OU EQUIVALENTE -  TENSÃO: 220V-1Ø-60HZ</t>
  </si>
  <si>
    <t>SERVIÇO DE  DESMONTAGEM, RETIRADA E TRANSPORTES DOS EQUIPAMENTOS EXISTENTES DO SISTEMA DE AR CONDICIONADO A SEREM REMOVIDOS OU SUBSTITUÍDOS (EVAPORADORES, CONDENSADORES, SPLITS, QUADROS ELÉTRICOS ENTRE OUTROS).</t>
  </si>
  <si>
    <t>REMOÇÃO DE INTERLIGAÇÕES FRIGORÍGENAS, INCLUINDO TUBUALÇÕES DE COBRE, INTERLIGAÇÕES ELÉTRICAS, SUPORTES E DEMAIS INSUMOS NECESSÁRIOS</t>
  </si>
  <si>
    <t>CHAPA DE AÇO GALVANIZADO #26 PARA DUTOS DE VENTILAÇÃO, INCLUINDO FABRICAÇÃO, MONTAGEM, INSTALAÇÃO E FIXAÇÃO. REF.: CHAPA DE AÇO GALVANIZADO NBR7008 ZC</t>
  </si>
  <si>
    <t>REDE FRIGORÍGENA</t>
  </si>
  <si>
    <t>FORNECIMENTO E INSTALAÇÃO DE VÁLVULA DE BLOQUEIO TIPO ESFERA PARA TUBULAÇÃO FRIGORÍGENA DE 5/8", INCLUINDO ACESSÓRIOS E CONSUMÍVEIS PARA INSTALAÇÃO. REF.: MODELO GBC DA DANFOSS OU EQUIVALENTE</t>
  </si>
  <si>
    <t>FORNECIMENTO E INSTALAÇÃO DE VÁLVULA DE BLOQUEIO TIPO ESFERA PARA TUBULAÇÃO FRIGORÍGENA DE 1/2", INCLUINDO ACESSÓRIOS E CONSUMÍVEIS PARA INSTALAÇÃO. REF.: MODELO GBC DA DANFOSS OU EQUIVALENTE</t>
  </si>
  <si>
    <t>FORNECIMENTO E INSTALAÇÃO DE VÁLVULA DE BLOQUEIO TIPO ESFERA PARA TUBULAÇÃO FRIGORÍGENA DE 3/8", INCLUINDO ACESSÓRIOS E CONSUMÍVEIS PARA INSTALAÇÃO. REF.: MODELO GBC DA DANFOSS OU EQUIVALENTE</t>
  </si>
  <si>
    <t>FORNECIMENTO E INSTALAÇÃO DE VÁLVULA DE BLOQUEIO TIPO ESFERA PARA TUBULAÇÃO FRIGORÍGENA DE 1/4", INCLUINDO ACESSÓRIOS E CONSUMÍVEIS PARA INSTALAÇÃO. REF.: MODELO GBC DA DANFOSS OU EQUIVALENTE</t>
  </si>
  <si>
    <t>FORNECIMENTO E INSTALAÇÃO DE KIT DE CONEXÃO PARA UNIDADES INTERNAS, ATÉ 20.000 KCAL/H - REF.: KHRP26A22T7  DA DAIKIN OU EQUIVALENTE</t>
  </si>
  <si>
    <t>FORNECIMENTO E INSTALAÇÃO DE KIT DE CONEXÃO PARA UNIDADES INTERNAS, ATÉ 29.000 KCAL/H - REF.: KHRP26A33T7  DA DAIKIN OU EQUIVALENTE</t>
  </si>
  <si>
    <t>FORNECIMENTO E INSTALAÇÃO DE KIT DE CONEXÃO PARA UNIDADES INTERNAS, ATÉ 64.000 KCAL/H - REF.: KHRP26A72T7  DA DAIKIN OU EQUIVALENTE</t>
  </si>
  <si>
    <t>FORNECIMENTO E INSTALAÇÃO DE KIT DE CONEXÃO PARA UNIDADES INTERNAS, ATÉ 64.000 KCAL/H - REF.: KHRP26A73T + KHRP26M73TP  DA DAIKIN OU EQUIVALENTE</t>
  </si>
  <si>
    <t>FORNECIMENTO E INSTALAÇÃO DE KIT DE CONEXÃO DE COBRE ENTRE 02 UNIDADES EXTERNAS - REF.: BHFP22P100 DA DAIKIN OU EQUIVALENTE</t>
  </si>
  <si>
    <t>INSTALAÇÕES ELÉTRICAS DE CLIMATIZAÇÃO</t>
  </si>
  <si>
    <t>QUADRO ELÉTRICO DE SOBREPOR, DIMENSÕES MÍNIMAS DE 400X400X200M, MONTADO CONFORME RECOMENDAÇÕES DA NBR-IEC-60439-1, COM PINTURA NA COR CINZA CLARA E PLACA DE MONTAGEM LARANJA COM PARAFUSO PARA ATERRAMENTO. INCLUINDO FIAÇÕES, BORNEIRAS E ACESSÓRIOS PARA INSTALAÇÃO (TRILHOS, BARRAMENTOS, PORCAS ARRUELAS, ISOLAÇÃO, ESPAÇADORES). REF.: ABB, SIEMENS, SCHNEIDER OU EQUIVALENTE</t>
  </si>
  <si>
    <t xml:space="preserve">FORNECIMENTO E INSTALAÇÃO DE CABO DE COBRE COM BLINDAGEM INDIVIDUAL E COLETIVA, DE 4 VIAS DE SEÇÃO 1,50MM². REF.: MODELO BIC300 DA PRYSMIAN, OU EQUIVALENTE TÉCNICO </t>
  </si>
  <si>
    <t>ACESSÓRIOS, SERVIÇOS E ITENS GERAIS</t>
  </si>
  <si>
    <t>PLAQUETA EM ACRILICO PARA IDENTIFICAÇÃO DOS EQUIPAMENTOS E QUADROS NA COR PRETA E LETRAS BRANCAS. REF.: AFIXGRAF OU EQUIVALENTE</t>
  </si>
  <si>
    <t>DISPOSITIVOS DE DIFUSÃO DE AR</t>
  </si>
  <si>
    <t>TUBO, PVC, SOLDÁVEL, DN 25MM, INSTALADO EM DRENO DE AR-CONDICIONADO - FORNECIMENTO E INSTALAÇÃO</t>
  </si>
  <si>
    <t>BUCHA DE REDUÇÃO, LONGA, PVC, SOLDÁVEL, DN 40 X 25 MM, INSTALADO EM RAMAL DE DISTRIBUIÇÃO DE ÁGUA - FORNECIMENTO E INSTALAÇÃO</t>
  </si>
  <si>
    <t>JOELHO 90 GRAUS, PVC, SOLDÁVEL, DN 25MM, INSTALADO EM DRENO DE AR-CONDICIONADO - FORNECIMENTO E INSTALAÇÃO</t>
  </si>
  <si>
    <t>PERFIL DE AÇO TUBULAR ASTM A-36 (ATÉ 29KG/M) - FORNECIMENTO E INSTALAÇÃO</t>
  </si>
  <si>
    <t>FUES.000393</t>
  </si>
  <si>
    <t>CHAPA METÁLICA EXPANDIDA 4,75MM - FORNECIMENTO E INSTALAÇÃO</t>
  </si>
  <si>
    <t>FUES.000546</t>
  </si>
  <si>
    <t>CHAPA DE ACO GROSSA, ASTM A36, E = 1/2 " (12,70 MM) 99,59 KG/M2 - FORNECIMENTO E INSTALAÇÃO</t>
  </si>
  <si>
    <t>FUES.000185</t>
  </si>
  <si>
    <t>PARAFUSO PARABOLT 1/2"X50MM - FORNECIMENTO E INSTALAÇÃO</t>
  </si>
  <si>
    <t>5.1.1</t>
  </si>
  <si>
    <t>5.1.2</t>
  </si>
  <si>
    <t>5.1.3</t>
  </si>
  <si>
    <t>5.1.4</t>
  </si>
  <si>
    <t>8.1.1.1</t>
  </si>
  <si>
    <t>8.1.1.3</t>
  </si>
  <si>
    <t>8.1.2.1</t>
  </si>
  <si>
    <t>8.1.2.2</t>
  </si>
  <si>
    <t>8.1.3.3</t>
  </si>
  <si>
    <t>8.1.3.4</t>
  </si>
  <si>
    <t>8.3.3</t>
  </si>
  <si>
    <t>INEL.001967</t>
  </si>
  <si>
    <t>CLIM.001357</t>
  </si>
  <si>
    <t>CLIM.001468</t>
  </si>
  <si>
    <t xml:space="preserve">CLIM.001363 </t>
  </si>
  <si>
    <t>CLIM.001365</t>
  </si>
  <si>
    <t>CLIM.001366</t>
  </si>
  <si>
    <t>CLIM.001367</t>
  </si>
  <si>
    <t>CLIM.001368</t>
  </si>
  <si>
    <t>CLIM.001369</t>
  </si>
  <si>
    <t>CLIM.001426</t>
  </si>
  <si>
    <t>CLIM.001270</t>
  </si>
  <si>
    <t>CLIM.002726</t>
  </si>
  <si>
    <t>CLIM.001772</t>
  </si>
  <si>
    <t>CLIM.002573</t>
  </si>
  <si>
    <t>CLIM.001162</t>
  </si>
  <si>
    <t>CLIM.002674</t>
  </si>
  <si>
    <t>CLIM.002211</t>
  </si>
  <si>
    <t xml:space="preserve">INEL.000410 </t>
  </si>
  <si>
    <t>DISJUNTOR BIPOLAR TIPO DIN, CORRENTE NOMINAL DE 10A - FORNECIMENTO E INSTALAÇÃO</t>
  </si>
  <si>
    <t>DISJUNTOR BIPOLAR TIPO DIN, CORRENTE NOMINAL DE 16A - FORNECIMENTO E INSTALAÇÃO</t>
  </si>
  <si>
    <t>CONTATOR TRIPOLAR I NOMINAL 22A - FORNECIMENTO E INSTALAÇÃO</t>
  </si>
  <si>
    <t>FORNECIMENTO E INSTALAÇÃO DE PROGRAMADOR HORÁRIO COEL RTST/20 BIVOLT OU EQUIVALENTE TÉCNICO</t>
  </si>
  <si>
    <t>INEL.000750</t>
  </si>
  <si>
    <t>INEL.000718</t>
  </si>
  <si>
    <t>INEL.000059</t>
  </si>
  <si>
    <t>INEL.000782</t>
  </si>
  <si>
    <t>JUNTA FLEXÍVEL DE AÇO GALVANIZADO E LONA DE PVC - 7X10X7 CM - ROLO 5 METROS.  REF.: MULTIVAC OU EQUIVALENTE</t>
  </si>
  <si>
    <t>CLIM.000008</t>
  </si>
  <si>
    <t>CLIM.002600</t>
  </si>
  <si>
    <t>CLIM.001084</t>
  </si>
  <si>
    <t>CLIM.000968</t>
  </si>
  <si>
    <t>CLIM.000969</t>
  </si>
  <si>
    <t>CLIM.001891</t>
  </si>
  <si>
    <t>CLIM.000971</t>
  </si>
  <si>
    <t>CLIM.000972</t>
  </si>
  <si>
    <t>CLIM.001892</t>
  </si>
  <si>
    <t>CLIM.000974</t>
  </si>
  <si>
    <t>CLIM.000158</t>
  </si>
  <si>
    <t>CLIM.001150</t>
  </si>
  <si>
    <t>CLIM.001151</t>
  </si>
  <si>
    <t>CLIM.01333</t>
  </si>
  <si>
    <t>CLIM.001376</t>
  </si>
  <si>
    <t>CLIM.001377</t>
  </si>
  <si>
    <t>CLIM.001186</t>
  </si>
  <si>
    <t>CLIM.002741</t>
  </si>
  <si>
    <t>CLIM.002739</t>
  </si>
  <si>
    <t>CLIM.013486</t>
  </si>
  <si>
    <t>7.1.1</t>
  </si>
  <si>
    <t>ELETROCALHA "U"  PERFURADA 100X50MM (INCLUSO CURVAS, EMENDAS E ACESSÓRIOS DE FIXAÇÃO)</t>
  </si>
  <si>
    <t>7.1.2</t>
  </si>
  <si>
    <t>7.2</t>
  </si>
  <si>
    <t>7.1.3</t>
  </si>
  <si>
    <t>7.2.1</t>
  </si>
  <si>
    <t>INEL.000343</t>
  </si>
  <si>
    <t>CONDULETE DE PVC, TIPO X, PARA ELETRODUTO DE PVC SOLDÁVEL DN 32 MM (1''), APARENTE - FORNECIMENTO E INSTALAÇÃO</t>
  </si>
  <si>
    <t>INEL.003412</t>
  </si>
  <si>
    <t>CONDULETE DE PVC, TIPO X, COM TAMPA, PARA ELETRODUTO DE PVC SOLDÁVEL 1", APARENTE - FORNECIMENTO E INSTALAÇÃO</t>
  </si>
  <si>
    <t>INEL.002941</t>
  </si>
  <si>
    <t>INEL.000273</t>
  </si>
  <si>
    <t>CABO DE COBRE FLEXÍVEL ISOLADO, 2,5 MM², ANTI-CHAMA 450/750 V, PARA CIRCUITOS TERMINAIS - FORNECIMENTO E INSTALAÇÃO</t>
  </si>
  <si>
    <t>INEL.001903</t>
  </si>
  <si>
    <t>FORNECIMENTO E INSTALAÇÃO DE CABO FLEXÍVEL # 4 mm² ( Preto, Verde, Azul ), ISOLAMENTO EM COMPOSTO TERMOFIXO DE BORRACHA HEPR 90° C</t>
  </si>
  <si>
    <t>INEL.000725</t>
  </si>
  <si>
    <t>DISJUNTOR TRIPOLAR TIPO DIN, CORRENTE NOMINAL DE 32A - FORNECIMENTO E INSTALAÇÃO</t>
  </si>
  <si>
    <t>DISJUNTOR TRIPOLAR TIPO DIN, CORRENTE NOMINAL DE 40A - FORNECIMENTO E INSTALAÇÃO</t>
  </si>
  <si>
    <t>INEL.000489</t>
  </si>
  <si>
    <t>FORNECIMENTO E INSTALAÇÃO DE SISTEMA DE PROTEÇÃO. INCLUSO: 4 PROTETORES CONTRA SURTO (3F + N) VCL SLIM 20 KA/127 – 230 V COM 4 METROS DE CABO FLEXÍVEL #16MM²</t>
  </si>
  <si>
    <t>FORNECIMENTO E INSTALAÇÃO DE SISTEMA DE PROTEÇÃO. INCLUSO: 4 PROTETORES CONTRA SURTO (3F + N) VCL SLIM 40 KA/127 – 230 V COM 4 METROS DE CABOS FLEXÍVEIS DE BITOLA #16MM²</t>
  </si>
  <si>
    <t>MOBILIZACAO E DESMOBILIZACAO DE CANTEIRO</t>
  </si>
  <si>
    <t>SEOP.000367</t>
  </si>
  <si>
    <t>INHI.006625</t>
  </si>
  <si>
    <t>ELETRODUTO RÍGIDO ROSCÁVEL, PVC Ø32MM (1"), INCLUSIVE CONEXÕES - FORNECIMENTO E INSTALAÇÃO</t>
  </si>
  <si>
    <t>FORNECIMENTO E INSTALAÇÃO DE CONDULETES TIPO "X" EM ALUMÍNIO COM TAMPA Ø 2"</t>
  </si>
  <si>
    <t>FORNECIMENTO E INSTALAÇÃO DE CONDULETES TIPO "X" EM ALUMÍNIO SEM TAMPA Ø 2"</t>
  </si>
  <si>
    <t>7.2.2</t>
  </si>
  <si>
    <t>7.2.3</t>
  </si>
  <si>
    <t>7.2.4</t>
  </si>
  <si>
    <t>7.2.5</t>
  </si>
  <si>
    <t>FORNECIMENTO E INSTALAÇÃO DE CABO FLEXÍVEL # 6,0 mm² ( Preto, Verde, Azul), ISOLAMENTO EM COMPOSTO TERMOFIXO DE BORRACHA HEPR 90° C</t>
  </si>
  <si>
    <t>DISJUNTOR MONOPOLAR TIPO DIN, CORRENTE NOMINAL DE 20A - FORNECIMENTO E INSTALAÇÃO</t>
  </si>
  <si>
    <t>UNIDADE EVAPORADORA VRF, TIPO HIGH WALL, CAPACIDADE NOMINAL DE 6300 KCAL/H. REF.: FXAQ63AVM DA DAIKIN OU EQUIVALENTE - TENSÃO: 220V-1Ø-60HZ</t>
  </si>
  <si>
    <t>UNIDADE EVAPORADORA VRF, TIPO HIGH WALL, CAPACIDADE NOMINAL DE 4000 KCAL/H. REF.: FXAQ40AVM DA DAIKIN OU EQUIVALENTE - TENSÃO: 220V-1Ø-60HZ</t>
  </si>
  <si>
    <t>UNIDADE EVAPORADORA VRF, TIPO HIGH WALL, CAPACIDADE NOMINAL DE 3200 KCAL/H. REF.: FXAQ32AVM DA DAIKIN OU EQUIVALENTE - TENSÃO: 220V-1Ø-60HZ</t>
  </si>
  <si>
    <t>UNIDADE EVAPORADORA VRF, TIPO HIGH WALL, CAPACIDADE NOMINAL DE 2500 KCAL/H. REF.: FXAQ25AVM DA DAIKIN OU EQUIVALENTE - TENSÃO: 220V-1Ø-60HZ</t>
  </si>
  <si>
    <t>UNIDADE EVAPORADORA VRF, TIPO HIGH WALL, CAPACIDADE NOMINAL DE 2000 KCAL/H. REF.: FXAQ20AVM DA DAIKIN OU EQUIVALENTE - TENSÃO: 220V-1Ø-60HZ</t>
  </si>
  <si>
    <t>UNIDADE EVAPORADORA VRF, TIPO PISO-TETO, CAPACIDADE NOMINAL DE 10000 KCAL/H. REF.: FXHQ100MAVE DA DAIKIN OU EQUIVALENTE - TENSÃO: 220V-1Ø-60HZ</t>
  </si>
  <si>
    <t>UNIDADE EVAPORADORA VRF, TIPO PISO-TETO, CAPACIDADE NOMINAL DE 6300 KCAL/H. REF.: FXHQ63MAVE DA DAIKIN OU EQUIVALENTE - TENSÃO: 220V-1Ø-60HZ</t>
  </si>
  <si>
    <t>CAIXA FILTRANTE COM GAVETA PORTA-FILTRO, FABRICADA EM CHAPA DE AÇO GALVANIZADA #24, COM FILTRO G4+M5. DIÂMETRO DA CONEXÃO: 355MM. REF.: MFL-355 G4+M5 DA SOLER&amp;PALAU OU EQUIVALENTE TÉCNICO</t>
  </si>
  <si>
    <t>CAIXA FILTRANTE COM GAVETA PORTA-FILTRO, FABRICADA EM CHAPA DE AÇO GALVANIZADA #24, COM FILTRO G4+M5. DIÂMETRO DA CONEXÃO: 315MM. REF.: MFL-315 G4+M5 DA SOLER&amp;PALAU OU EQUIVALENTE TÉCNICO</t>
  </si>
  <si>
    <t xml:space="preserve">CLIM.000021 </t>
  </si>
  <si>
    <t xml:space="preserve">CLIM.000020 </t>
  </si>
  <si>
    <t>TUBO DE COBRE RÍGIDO PARA REFRIGERAÇÃO, ESP. PAREDE 0.79 MM Ø1/4", INCLUINDO SUPORTES, SOLDA E ACESSÓRIOS PARA INSTALAÇÃO, COM ISOLAMENTO EM ESPUMA ELASTOMÉRICA - REF. ARMAFLEX OU EQUIVALENTE</t>
  </si>
  <si>
    <t>TUBO DE COBRE RÍGIDO PARA REFRIGERAÇÃO, ESP. PAREDE 0.79 MM Ø3/8", INCLUINDO SUPORTES, SOLDA E ACESSÓRIOS PARA INSTALAÇÃO, COM ISOLAMENTO EM ESPUMA ELASTOMÉRICA - REF. ARMAFLEX OU EQUIVALENTE</t>
  </si>
  <si>
    <t>TUBO DE COBRE RÍGIDO PARA REFRIGERAÇÃO, ESP. PAREDE 0.79 MM Ø1/2", INCLUINDO SUPORTES, SOLDA E ACESSÓRIOS PARA INSTALAÇÃO, COM ISOLAMENTO EM ESPUMA ELASTOMÉRICA - REF. ARMAFLEX OU EQUIVALENTE</t>
  </si>
  <si>
    <t>TUBO DE COBRE RÍGIDO PARA REFRIGERAÇÃO, ESP. PAREDE 0.79 MM Ø5/8", INCLUINDO SUPORTES, SOLDA E ACESSÓRIOS PARA INSTALAÇÃO, COM ISOLAMENTO EM ESPUMA ELASTOMÉRICA - REF. ARMAFLEX OU EQUIVALENTE</t>
  </si>
  <si>
    <t>TUBO DE COBRE RÍGIDO PARA REFRIGERAÇÃO, ESP. PAREDE 0.79 MM Ø3/4", INCLUINDO SUPORTES, SOLDA E ACESSÓRIOS PARA INSTALAÇÃO, COM ISOLAMENTO EM ESPUMA ELASTOMÉRICA - REF. ARMAFLEX OU EQUIVALENTE</t>
  </si>
  <si>
    <t>TUBO DE COBRE RÍGIDO PARA REFRIGERAÇÃO, ESP. PAREDE 1,59 MM Ø1.1/8", INCLUINDO SUPORTES, SOLDA E ACESSÓRIOS PARA INSTALAÇÃO, COM ISOLAMENTO EM ESPUMA ELASTOMÉRICA - REF. ARMAFLEX OU EQUIVALENTE</t>
  </si>
  <si>
    <t>TUBO DE COBRE RÍGIDO PARA REFRIGERAÇÃO, ESP. PAREDE 1,59 MM Ø1.1/4", INCLUINDO SUPORTES, SOLDA E ACESSÓRIOS PARA INSTALAÇÃO, COM ISOLAMENTO EM ESPUMA ELASTOMÉRICA - REF. ARMAFLEX OU EQUIVALENTE</t>
  </si>
  <si>
    <t>CHAVE COMUTADORA DE TRÊS POSIÇÕES COM CONTATOS (MANUAL/DESLIGADO/AUTOMÁTICO) INCLUINDO ACESSÓRIOS PARA INSTALAÇÃO REF.: SIEMENS OU EQUIVALENTE</t>
  </si>
  <si>
    <t>SINALEIRO LED 24V, 22MM. REF.: L20-DR7-GP, DA METALTEX OU EQUIVALENTE</t>
  </si>
  <si>
    <t>GAS REFRIGERANTE R410</t>
  </si>
  <si>
    <t>PORTA DE INSPECAO/DUTOS AR CONDICIONADO+ISOLAM.400X250 MM</t>
  </si>
  <si>
    <t>AMORTECEDOR DE VIBRAÇÃO (CALÇO) EM BORRACHA/NEOPREME MEDINDO 100 X 100MM</t>
  </si>
  <si>
    <t>EXECUÇÃO DE BALANCEAMENTO DE VAZÕES DE AR EM TODOS OS DIFUSORES E GRELHAS DAS REDES DE DUTOS, UTILIZANDO-SE ANEMÔMETRO DIGITAL AFERIDO E COM BOA PRECISÃO. AS MEDIÇÕES DEVERÃO SER ORGANIZADAS EM RELATÓRIO, A SER SUBMETIDO A FISCALIZAÇÃO</t>
  </si>
  <si>
    <t>START-UP GLOBAL DA INSTALAÇÃO (COMPREENDENDO TESTES, AJUSTES, BALANCEAMENTOS E PROGRAMAÇÃO DO SISTEMA, EMISSÃO DE DOCUMENTOS, TREINAMENTO DE PESSOAL, PROJETO AS BUILT, ENTRE OUTROS TRÂMITES NECESSÁRIOS AO BOM FUNCIONAMENTO DA INSTALAÇÃO). DEVERÁ SER CONFECICIONADO UM RELATÓRIO COM TODAS AS MEDIÇÕES IMPORTANTES (SUBRESFRIAMENTO, SUPERAQUECIMENTO, CORRENTES ELÉTRICAS, ENTRE OUTROS) A SER SUBMETIDO À FISCALIZAÇÃO PARA APROVAÇÃO</t>
  </si>
  <si>
    <t>GRELHA DE INSUFLAMENTO DE AR FABRICADO EM ALUMÍNIO ANODIZADO, DUPLA DEFLEXÃO VERTICAL, COM REGISTRO DE LÂMINAS CONVERGÊNTES E SEM CAIXA PLENO. LXH (225X125)MM - REF.: TROX VAT-DG OU EQUIVALENTE</t>
  </si>
  <si>
    <t>GRELHA DE INSUFLAMENTO DE AR FABRICADO EM ALUMÍNIO ANODIZADO, DUPLA DEFLEXÃO VERTICAL, COM REGISTRO DE LÂMINAS CONVERGÊNTES E SEM CAIXA PLENO. LXH (425X125)MM - REF.: TROX VAT-DG OU EQUIVALENTE</t>
  </si>
  <si>
    <t>GRELHA DE INSUFLAMENTO DE AR FABRICADO EM ALUMÍNIO ANODIZADO, DUPLA DEFLEXÃO VERTICAL, COM REGISTRO DE LÂMINAS CONVERGÊNTES E SEM CAIXA PLENO. LXH (525X125)MM - REF.: TROX VAT-DG OU EQUIVALENTE</t>
  </si>
  <si>
    <t>GRELHA DE INSUFLAMENTO DE AR FABRICADO EM ALUMÍNIO ANODIZADO, DUPLA DEFLEXÃO VERTICAL, COM REGISTRO DE LÂMINAS CONVERGÊNTES E SEM CAIXA PLENO. LXH (525X165)MM - REF.: TROX VAT-DG OU EQUIVALENTE</t>
  </si>
  <si>
    <t>TUBO DE PVC RÍGIDO BRANCO LINHA ESGOTO, PARA EXAUSTÃO (PONTA E BOLSA, COM VIROLA, INCLUSIVE CONEXÕES), DIÂMETRO 150 MM</t>
  </si>
  <si>
    <t>6.1</t>
  </si>
  <si>
    <t>6.1.1</t>
  </si>
  <si>
    <t>6.1.2</t>
  </si>
  <si>
    <t>6.1.3</t>
  </si>
  <si>
    <t>6.1.12</t>
  </si>
  <si>
    <t>6.1.13</t>
  </si>
  <si>
    <t>7.1.1.1</t>
  </si>
  <si>
    <t>7.1.1.3</t>
  </si>
  <si>
    <t>7.1.2.1</t>
  </si>
  <si>
    <t>7.1.3.1</t>
  </si>
  <si>
    <t>7.1.3.2</t>
  </si>
  <si>
    <t>7.1.3.3</t>
  </si>
  <si>
    <t>7.1.3.4</t>
  </si>
  <si>
    <t>7.3</t>
  </si>
  <si>
    <t>7.3.1</t>
  </si>
  <si>
    <t>8.1.1.4</t>
  </si>
  <si>
    <t>8.1.1.5</t>
  </si>
  <si>
    <t>8.1.1.6</t>
  </si>
  <si>
    <t>8.1.2.3</t>
  </si>
  <si>
    <t>8.1.2.4</t>
  </si>
  <si>
    <t>8.1.2.5</t>
  </si>
  <si>
    <t>8.1.2.6</t>
  </si>
  <si>
    <t>8.1.2.7</t>
  </si>
  <si>
    <t>8.1.2.8</t>
  </si>
  <si>
    <t>8.2</t>
  </si>
  <si>
    <t>8.2.1</t>
  </si>
  <si>
    <t>8.2.2</t>
  </si>
  <si>
    <t>8.2.3</t>
  </si>
  <si>
    <t>8.2.4</t>
  </si>
  <si>
    <t>8.2.5</t>
  </si>
  <si>
    <t>8.2.6</t>
  </si>
  <si>
    <t>8.2.7</t>
  </si>
  <si>
    <t>8.4</t>
  </si>
  <si>
    <t>8.4.1</t>
  </si>
  <si>
    <t>8.4.2</t>
  </si>
  <si>
    <t>8.4.3</t>
  </si>
  <si>
    <t>8.4.4</t>
  </si>
  <si>
    <t>8.4.5</t>
  </si>
  <si>
    <t>8.4.6</t>
  </si>
  <si>
    <t>8.4.7</t>
  </si>
  <si>
    <t>8.4.8</t>
  </si>
  <si>
    <t>8.4.9</t>
  </si>
  <si>
    <t>8.4.10</t>
  </si>
  <si>
    <t>8.4.11</t>
  </si>
  <si>
    <t>8.4.12</t>
  </si>
  <si>
    <t>8.4.13</t>
  </si>
  <si>
    <t>8.4.14</t>
  </si>
  <si>
    <t>8.4.15</t>
  </si>
  <si>
    <t>8.4.16</t>
  </si>
  <si>
    <t>8.4.17</t>
  </si>
  <si>
    <t>8.5</t>
  </si>
  <si>
    <t>8.5.1</t>
  </si>
  <si>
    <t>8.5.2</t>
  </si>
  <si>
    <t>8.5.3</t>
  </si>
  <si>
    <t>8.5.4</t>
  </si>
  <si>
    <t>8.5.5</t>
  </si>
  <si>
    <t>8.5.6</t>
  </si>
  <si>
    <t>8.5.7</t>
  </si>
  <si>
    <t>8.5.8</t>
  </si>
  <si>
    <t>8.5.9</t>
  </si>
  <si>
    <t>8.5.10</t>
  </si>
  <si>
    <t>8.5.11</t>
  </si>
  <si>
    <t>8.5.12</t>
  </si>
  <si>
    <t>8.6.7</t>
  </si>
  <si>
    <t>8.6.8</t>
  </si>
  <si>
    <t>8.6.9</t>
  </si>
  <si>
    <t>8.6.10</t>
  </si>
  <si>
    <t>8.6.11</t>
  </si>
  <si>
    <t>8.7</t>
  </si>
  <si>
    <t>8.7.1</t>
  </si>
  <si>
    <t>8.7.2</t>
  </si>
  <si>
    <t>8.7.3</t>
  </si>
  <si>
    <t>8.7.4</t>
  </si>
  <si>
    <t>8.7.5</t>
  </si>
  <si>
    <t>8.7.6</t>
  </si>
  <si>
    <t>8.7.7</t>
  </si>
  <si>
    <t>8.7.8</t>
  </si>
  <si>
    <t>8.7.9</t>
  </si>
  <si>
    <t>8.7.10</t>
  </si>
  <si>
    <t>INEL.001427</t>
  </si>
  <si>
    <t>DAMPER SOBRE PRESSÃO, 400X 400 MM (L X H) MOD.: KUL FAB.: TROX OU EQUIVALENTE FORNECIMENTO E INSTALAÇÃO</t>
  </si>
  <si>
    <t>4.3</t>
  </si>
  <si>
    <t>CLIM.000011</t>
  </si>
  <si>
    <t>UNIDADE MINIVENTILADORA TIPO AXIAL, DIÂMETRO DE 150 MM E VAZÃO NOMINAL ATÉ 340 M³/H COM VENEZIANA DE DESCARGA AUTO FECHANTE EM PLÁSTICO .REF.: SILENT - 300 DA SOLER &amp; PALAU, EQUIVALENTE OU SUPERIOR. TENSÃO: 220V-1Ø-60HZ</t>
  </si>
  <si>
    <t>CLIM.003792</t>
  </si>
  <si>
    <t>CAIXA PORTA-FILTROS, CLASSES G4 + M5, CONSTRUÍDA EM CHAPA GALVANIZADA - REF. MODELO MFL- 400 DA SOLER&amp;PALAU OU EQUIVALENTE TÉCNICO</t>
  </si>
  <si>
    <t>CLIM.003793</t>
  </si>
  <si>
    <t>INEL.01343</t>
  </si>
  <si>
    <t>FORNECIMENTO E INSTALAÇÃO DE QUADRO DE EMBUTIR OU SOBREPOR ABRIGADO TIPO TTA, 20A</t>
  </si>
  <si>
    <t>CLIM.003794</t>
  </si>
  <si>
    <t>CLIM.003795</t>
  </si>
  <si>
    <t>CLIM.003796</t>
  </si>
  <si>
    <t>CLIM.003797</t>
  </si>
  <si>
    <t>FORNECIMENTO E INSTALAÇÃO DE VENEZIANA DE DESCARGA DE EXAUSTÃO, COM TELA ANTI-INSETO, LXH (150X150)MM - REF.: TROX AWK OU EQUIVALENTE</t>
  </si>
  <si>
    <t>FORNECIMENTO E INSTALAÇÃO DE VENEZIANA DE DESCARGA DE EXAUSTÃO, COM TELA ANTI-INSETO, LXH (400X400)MM - REF.: TROX AWK OU EQUIVALENTE</t>
  </si>
  <si>
    <t>FORNECIMENTO E INSTALAÇÃO DE VENEZIANA DE DESCARGA DE EXAUSTÃO, COM TELA ANTI-INSETO, LXH (450X200)MM - REF.: TROX AWK OU EQUIVALENTE</t>
  </si>
  <si>
    <t>FORNECIMENTO E INSTALAÇÃO DE VENEZIANA DE DESCARGA DE EXAUSTÃO, COM TELA ANTI-INSETO, LXH (650X250)MM - REF.: TROX AWK OU EQUIVALENTE</t>
  </si>
  <si>
    <t>UNIDADE EVAPORADORA VRF, TIPO PISO-TETO, CAPACIDADE NOMINAL DE 3200 KCAL/H. REF.: FXHQ32MAVE DA DAIKIN OU EQUIVALENTE - TENSÃO: 220V-1Ø-60HZ</t>
  </si>
  <si>
    <t>CLIM.003798</t>
  </si>
  <si>
    <t>BDI 24,86%</t>
  </si>
  <si>
    <t>SERVIÇOS NO ENTREFORRO E FORRO</t>
  </si>
  <si>
    <t>2º PAV. E 3º PAV.</t>
  </si>
  <si>
    <t>TUBO DE COBRE RÍGIDO PARA REFRIGERAÇÃO, ESP. PAREDE 1,59 MM Ø7/8", INCLUINDO SUPORTES, SOLDA E ACESSÓRIOS PARA INSTALAÇÃO, COM ISOLAMENTO EM ESPUMA ELASTOMÉRICA - REF. ARMAFLEX OU EQUIVALENTE</t>
  </si>
  <si>
    <t>ELETROCALHA "U"  PERFURADA 75X50MM (INCLUSO CURVAS, EMENDAS E ACESSÓRIOS DE FIXAÇÃO)</t>
  </si>
  <si>
    <t>FORNECIMENTO E INSTALAÇÃO DE CABO FLEXÍVEL # 70 mm² ( Preto, Verde, Azul), ISOLAMENTO EM COMPOSTO TERMOFIXO DE BORRACHA HEPR 90° C</t>
  </si>
  <si>
    <t>FORNECIMENTO E INSTALAÇÃO DE CABO FLEXÍVEL # 120 mm² ( Preto, Verde, Azul), ISOLAMENTO EM COMPOSTO TERMOFIXO DE BORRACHA HEPR 90° C</t>
  </si>
  <si>
    <t>FORNECIMENTO E INSTALAÇÃO DE CABO FLEXÍVEL # 150mm² ( Preto, Verde, Azul), ISOLAMENTO EM COMPOSTO TERMOFIXO DE BORRACHA HEPR 90° C</t>
  </si>
  <si>
    <t>JOELHO 45 GRAUS, PVC, SOLDÁVEL, DN 25MM, INSTALADO EM DRENO DE AR-CONDICIONADO - FORNECIMENTO E INSTALAÇÃO</t>
  </si>
  <si>
    <t>LUVA DE CORRER, PVC, SOLDÁVEL, DN 40MM, INSTALADO EM RAMAL DE DISTRIBUIÇÃO DE ÁGUA - FORNECIMENTO E INSTALAÇÃO</t>
  </si>
  <si>
    <t xml:space="preserve">	LUVA DE CORRER, PVC, SOLDÁVEL, DN 25MM, INSTALADO EM RAMAL OU SUB-RAMAL DE ÁGUA - FORNECIMENTO E INSTALAÇÃO</t>
  </si>
  <si>
    <t>TÊ, PVC, SOLDÁVEL, DN 25 MM INSTALADO EM RESERVAÇÃO DE ÁGUA DE EDIFICAÇÃO QUE POSSUA RESERVATÓRIO DE FIBRA/FIBROCIMENTO FORNECIMENTO E INSTALAÇÃO</t>
  </si>
  <si>
    <t>TUBO PVC, SERIE NORMAL, ESGOTO PREDIAL, DN 100 MM, FORNECIDO E INSTALADO EM RAMAL DE DESCARGA OU RAMAL DE ESGOTO SANITÁRIO</t>
  </si>
  <si>
    <t xml:space="preserve">	JOELHO 45 GRAUS, PVC, SERIE NORMAL, ESGOTO PREDIAL, DN 100 MM, JUNTA ELÁSTICA, FORNECIDO E INSTALADO EM RAMAL DE DESCARGA OU RAMAL DE ESGOTO SANITÁRIO</t>
  </si>
  <si>
    <t xml:space="preserve">	JUNÇÃO SIMPLES DE PVC, 45 GRAUS, SÉRIE NORMAL, PARA ESGOTO PREDIAL, DN 100 MM, INSTALADA EM DRENO - FORNECIMENTO E INSTALAÇÃO</t>
  </si>
  <si>
    <t xml:space="preserve">	CAIXA ENTERRADA HIDRÁULICA RETANGULAR, EM ALVENARIA COM BLOCOS DE CONCRETO, DIMENSÕES INTERNAS: 0,8X0,8X0,6 M PARA REDE DE DRENAGEM</t>
  </si>
  <si>
    <t>BOMBA P/ REMOCAO DE CONDENSADOS ATE 60.000BTU'S MAXI ORANGE</t>
  </si>
  <si>
    <t>CAIXA DE PASSAGEM P/ SPLIT 35X13X7CM DRENO INFERIOR DE PLAST</t>
  </si>
  <si>
    <t>CLIM.013609</t>
  </si>
  <si>
    <t>DRENO AR CONDICIONADO - 25 MM X 3/4"</t>
  </si>
  <si>
    <t>ISOLAMENTO PARA TUBO DE ÁGUA EM ESPUMA ELASTOMÉRICA DE CÉLULAS FECHADAS, ESPESSURA CRESCENTE, CLASSE M (19 A 26 MM) - Ø3/4". REF.: ARMAFLEX/AF OU EQUIVALENTE TÉCNICO</t>
  </si>
  <si>
    <t>CLIM.000898</t>
  </si>
  <si>
    <t>8.4.18</t>
  </si>
  <si>
    <t>CLIM.000973</t>
  </si>
  <si>
    <t>TUBO DE COBRE RÍGIDO PARA REFRIGERAÇÃO, ESP. PAREDE 1,59 MM Ø1", INCLUINDO SUPORTES, SOLDA E ACESSÓRIOS PARA INSTALAÇÃO, COM ISOLAMENTO EM ESPUMA ELASTOMÉRICA - REF. ARMAFLEX OU EQUIVALENTE</t>
  </si>
  <si>
    <t>8.1.2.9</t>
  </si>
  <si>
    <t>INEL.002034</t>
  </si>
  <si>
    <t>INEL.001036</t>
  </si>
  <si>
    <t>INEL.001037</t>
  </si>
  <si>
    <t>INEL.001899</t>
  </si>
  <si>
    <t>UNIDADE CONDENSADORA VRF, 100% INVERTER, CAPACIDADE NOMINAL DE 14HP, COMPOSTO POR UM MÓDULO CONDENSADOR. - REF.: MODELO VRV INOVA - QUENTE/FRIO DA DAIKIN, OU EQUIVALENTE - TENSÃO: 380V-3Ø-60HZ -FATOR DE POTÊNCIA MAIOR QUE 0,95. ESTE EQUIPAMENTO DEVERÁ CONTER RELÉ FALTA DE FASE E SOBRE TENSÃO.</t>
  </si>
  <si>
    <t>INHI.000605</t>
  </si>
  <si>
    <t>CLIM.002724</t>
  </si>
  <si>
    <t>UNIDADE EVAPORADORA VRF, TIPO PISO-TETO, CAPACIDADE NOMINAL DE 12500 KCAL/H. REF.: FXHQ125AVM DA DAIKIN OU EQUIVALENTE - TENSÃO: 220V-1Ø-60HZ.</t>
  </si>
  <si>
    <t>DISJUNTOR MONOPOLAR TIPO DIN, CORRENTE NOMINAL DE 10A - FORNECIMENTO E INSTALAÇÃO.</t>
  </si>
  <si>
    <t>QUADRO ELÉTRICO DE SOBREPOR, MONTADO CONFORME RECOMENDAÇÕES DA NBR-IEC-60439-1, COM PINTURA NA COR CINZA CLARA E PLACA DE MONTAGEM LARANJA COM PARAFUSO PARA ATERRAMENTO. INCLUINDO FIAÇÕES, BORNEIRAS E ACESSÓRIOS PARA INSTALAÇÃO (TRILHOS, BARRAMENTOS, PORCAS ARRUELAS, ISOLAÇÃO, ESPAÇADORES). REF.: ABB, SIEMENS, SCHNEIDER OU EQUIVALENTE</t>
  </si>
  <si>
    <t>DISJUNTOR TRIPOLAR TIPO DIN, CORRENTE NOMINAL DE 20A - FORNECIMENTO E INSTALAÇÃO.</t>
  </si>
  <si>
    <t>DISJUNTOR TRIPOLAR TIPO DIN, CORRENTE NOMINAL DE 30A - FORNECIMENTO E INSTALAÇÃO</t>
  </si>
  <si>
    <t>DISJUNTOR TRIPOLAR TIPO DIN, CORRENTE NOMINAL DE 50A - FORNECIMENTO E INSTALAÇÃO</t>
  </si>
  <si>
    <t>INEL.001102</t>
  </si>
  <si>
    <t>FORNECIMENTO E INSTALAÇÃO DE INTERRUPTOR DIFERENCIAL 3 X 32 A / 30 MA</t>
  </si>
  <si>
    <t>DISJUNTOR TERMOMAGNÉTICO TRIPOLAR , CORRENTE NOMINAL DE 250A - FORNECIMENTO E INSTALAÇÃO</t>
  </si>
  <si>
    <t>DISJUNTOR TERMOMAGNÉTICO TRIPOLAR , CORRENTE NOMINAL DE 500A - FORNECIMENTO E INSTALAÇÃO</t>
  </si>
  <si>
    <t xml:space="preserve">INEL.002164	</t>
  </si>
  <si>
    <t>CONTATOR 25A 220V 3RT10 26-1AN10 SIEMENS</t>
  </si>
  <si>
    <t>INEL.003112</t>
  </si>
  <si>
    <t>CHAVE COMUTADOR 22MM CURTA 3 POSIÇÕES</t>
  </si>
  <si>
    <t>SEOP.000417</t>
  </si>
  <si>
    <t>8.1.3.1</t>
  </si>
  <si>
    <t>8.1.3.2</t>
  </si>
  <si>
    <t>CONTROLE REMOTO CENTRAL, COM PROGRAMAÇÃO HORÁRIA, COM TELA TOUCH, PARA OPERAÇÃO E MONITORAMENTO DE ATÉ 64 UNIDADES INTERNAS VRF. MOD.: DCS601C51 - REF.: VRV INOVA DAIKIN OU EQUIVALENTE TÉCNICO</t>
  </si>
  <si>
    <t>CLIM.002725</t>
  </si>
  <si>
    <t>FORNECIMENTO E INSTALAÇÃO DE CONTROLE REMOTO SEM FIO, PARA UNIDADE EVAPORADORA VRV TIPO PISO-TETO DE 5,0HP. MOD.: BRC7M53 - REF.: VRV INOVA DAIKIN OU EQUIVALENTE TÉCNICO</t>
  </si>
  <si>
    <t>FORNECIMENTO E INSTALAÇÃO DE CONTROLE REMOTO SEM FIO, PARA UNIDADE EVAPORADORA VRV TIPO PISO-TETO. MOD.: BRC7EA63W - REF.: VRV INOVA DAIKIN OU EQUIVALENTE TÉCNICO</t>
  </si>
  <si>
    <t>FORNECIMENTO E INSTALAÇÃO DE CONTROLE REMOTO SEM FIO, PARA UNIDADE EVAPORADORA VRV TIPO HI WALL. MOD.: BRC7M675 - REF.: VRV INOVA DAIKIN OU EQUIVALENTE TÉCNICO</t>
  </si>
  <si>
    <t>CLIM.01304</t>
  </si>
  <si>
    <t>UNIDADE CONDENSADORA VRF, 100% INVERTER, CAPACIDADE NOMINAL DE 30HP, COMPOSTO POR DOIS MÓDULOS CONDENSADORES. - REF.: MODELO VRV INOVA - QUENTE/FRIO DA DAIKIN, OU EQUIVALENTE - TENSÃO: 380V-3Ø-60HZ -FATOR DE POTÊNCIA MAIOR QUE 0,95. ESTE EQUIPAMENTO DEVERÁ CONTER RELÉ FALTA DE FASE E SOBRE TENSÃO</t>
  </si>
  <si>
    <t>INEL.000524</t>
  </si>
  <si>
    <t>ELETRODUTO EM F.G. APARENTE EM PAREDE E PINTADO COM TINTA DE ESMALTE SINTÉTICO NA COR DA PAREDE E ANTI-FERRUGEM Ø 3/4"</t>
  </si>
  <si>
    <t>INEL.000533</t>
  </si>
  <si>
    <t>ELETRODUTO METÁLICO FLEXÍVEL COM REVESTIMENTO EM POLIVINYL EXTRUDADO (SEALTUBE) - Ø 3/4"</t>
  </si>
  <si>
    <t>INEL.000037</t>
  </si>
  <si>
    <t>CABO DE COBRE TETRAPOLAR TIPO PP, SEÇÃO 4X1,5MM², ENCORDOAMENTO CLASSE 5, ISOLAÇÃO 750V - 70º, NÃO HALOGENADO,  COM CONEXÕES, FIXAÇÕES E ACESSÓRIOS - REF.: AFUMEX - PRYSMIAN OU EQUIVALENTE</t>
  </si>
  <si>
    <t>8.1.2.10</t>
  </si>
  <si>
    <t>CLIM.001</t>
  </si>
  <si>
    <t>DISPOSITIVO DE PURIFICAÇÃO DE AR COM TECNOLOGIA DE IONIZAÇÃO RÁDIO CATALÍTICA E LUZ UV. REFERÊNCIA: ECOQUEST OU EQUIVALENTE TÉCNICO</t>
  </si>
  <si>
    <t>SESC DF TAGUATINGA R03</t>
  </si>
  <si>
    <t>RETIRADA E RECOLOCACAO DE LUMINARIAS</t>
  </si>
  <si>
    <t>LUMINÁRIAS</t>
  </si>
  <si>
    <t>7.4</t>
  </si>
  <si>
    <t>7.4.1</t>
  </si>
  <si>
    <t>7.4.2</t>
  </si>
  <si>
    <t>7.4.3</t>
  </si>
  <si>
    <t>7.4.4</t>
  </si>
  <si>
    <t>7.4.5</t>
  </si>
  <si>
    <t>7.4.6</t>
  </si>
  <si>
    <t>7.4.7</t>
  </si>
  <si>
    <t>7.4.8</t>
  </si>
  <si>
    <t>7.4.9</t>
  </si>
  <si>
    <t>7.4.10</t>
  </si>
  <si>
    <t>7.4.11</t>
  </si>
  <si>
    <t>7.4.12</t>
  </si>
  <si>
    <t>7.4.13</t>
  </si>
  <si>
    <t>7.4.14</t>
  </si>
  <si>
    <t>7.4.15</t>
  </si>
  <si>
    <t>7.4.16</t>
  </si>
  <si>
    <t>7.4.17</t>
  </si>
  <si>
    <t>7.4.18</t>
  </si>
  <si>
    <t>9.0</t>
  </si>
  <si>
    <t>9.1</t>
  </si>
  <si>
    <t>REMOÇÃO DE FORRO DE GESSO, DE FORMA MANUAL, SEM REAPROVEITAMENTO.</t>
  </si>
  <si>
    <t>9.2</t>
  </si>
  <si>
    <t>FORRO EM DRYWALL, PARA AMBIENTES COMERCIAIS, INCLUSIVE ESTRUTURA BIRECIONAL DE FIXAÇÃO.</t>
  </si>
  <si>
    <t>FORRO</t>
  </si>
  <si>
    <t>PINTURA</t>
  </si>
  <si>
    <t>10.0</t>
  </si>
  <si>
    <t>10.3</t>
  </si>
  <si>
    <t>10.2</t>
  </si>
  <si>
    <t>10.1</t>
  </si>
  <si>
    <t>APLICAÇÃO DE FUNDO SELADOR ACRÍLICO EM TETO, UMA DEMÃO</t>
  </si>
  <si>
    <t xml:space="preserve">APLICAÇÃO E LIXAMENTO DE MASSA LÁTEX EM TETO, DUAS DEMÃOS. </t>
  </si>
  <si>
    <t xml:space="preserve">APLICAÇÃO MANUAL DE PINTURA COM TINTA LÁTEX ACRÍLICA EM TETO, DUAS DEMÃOS. </t>
  </si>
  <si>
    <t xml:space="preserve"> 2.3</t>
  </si>
  <si>
    <t xml:space="preserve"> 2.4</t>
  </si>
  <si>
    <t xml:space="preserve"> 2.5</t>
  </si>
  <si>
    <t>PROJETO ""AS BUILT"" DE INSTALAÇÕES HIDRÁULICAS</t>
  </si>
  <si>
    <t>PROJETO ""AS BUIT"" DE INSTALAÇÕES ELÉTRICAS</t>
  </si>
  <si>
    <t>PROJETO DE INSTALAÇÃO DE AR CONDICIONADO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</si>
</sst>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R$&quot;\ * #,##0.00_-;\-&quot;R$&quot;\ * #,##0.00_-;_-&quot;R$&quot;\ * &quot;-&quot;??_-;_-@_-"/>
    <numFmt numFmtId="43" formatCode="_-* #,##0.00_-;\-* #,##0.00_-;_-* &quot;-&quot;??_-;_-@_-"/>
    <numFmt numFmtId="164" formatCode="_-&quot;R$ &quot;* #,##0.00_-;&quot;-R$ &quot;* #,##0.00_-;_-&quot;R$ &quot;* \-??_-;_-@_-"/>
    <numFmt numFmtId="165" formatCode="&quot;R$&quot;\ #,##0.00"/>
    <numFmt numFmtId="166" formatCode="0.0000"/>
    <numFmt numFmtId="167" formatCode="#.##0,"/>
    <numFmt numFmtId="168" formatCode="_(&quot;R$ &quot;* #,##0.00_);_(&quot;R$ &quot;* \(#,##0.00\);_(&quot;R$ &quot;* &quot;-&quot;??_);_(@_)"/>
    <numFmt numFmtId="169" formatCode="\$#,"/>
    <numFmt numFmtId="170" formatCode="[$-416]General"/>
    <numFmt numFmtId="171" formatCode="#,#00"/>
    <numFmt numFmtId="172" formatCode="_(&quot;R$ &quot;* #,##0.00_);_(&quot;R$ &quot;* \(#,##0.00\);_(&quot;R$ &quot;* \-??_);_(@_)"/>
    <numFmt numFmtId="173" formatCode="mm/yy"/>
    <numFmt numFmtId="174" formatCode="&quot;R$ &quot;#,##0_);[Red]\(&quot;R$ &quot;#,##0\)"/>
    <numFmt numFmtId="175" formatCode="_-* #,##0.00_-;\-* #,##0.00_-;_-* \-??_-;_-@_-"/>
    <numFmt numFmtId="176" formatCode="_(* #,##0.00_);_(* \(#,##0.00\);_(* \-??_);_(@_)"/>
    <numFmt numFmtId="177" formatCode="#.##000"/>
    <numFmt numFmtId="178" formatCode="\$#,#00"/>
    <numFmt numFmtId="179" formatCode="%#,#00"/>
  </numFmts>
  <fonts count="94" x14ac:knownFonts="1">
    <font>
      <sz val="11"/>
      <name val="Arial"/>
      <family val="1"/>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9.35"/>
      <color rgb="FF0000FF"/>
      <name val="Arial"/>
      <family val="1"/>
      <charset val="1"/>
    </font>
    <font>
      <u/>
      <sz val="7.7"/>
      <color rgb="FF0000FF"/>
      <name val="Arial"/>
      <family val="1"/>
      <charset val="1"/>
    </font>
    <font>
      <sz val="11"/>
      <color rgb="FF000000"/>
      <name val="Calibri"/>
      <family val="2"/>
      <charset val="1"/>
    </font>
    <font>
      <sz val="10"/>
      <color rgb="FF000000"/>
      <name val="Times New Roman"/>
      <family val="1"/>
      <charset val="1"/>
    </font>
    <font>
      <sz val="10"/>
      <name val="Arial"/>
      <family val="2"/>
      <charset val="1"/>
    </font>
    <font>
      <b/>
      <sz val="10"/>
      <name val="Arial"/>
      <family val="1"/>
      <charset val="1"/>
    </font>
    <font>
      <b/>
      <sz val="10"/>
      <name val="Arial"/>
      <family val="2"/>
      <charset val="1"/>
    </font>
    <font>
      <b/>
      <sz val="11"/>
      <name val="Arial"/>
      <family val="2"/>
      <charset val="1"/>
    </font>
    <font>
      <sz val="11"/>
      <name val="Arial"/>
      <family val="1"/>
      <charset val="1"/>
    </font>
    <font>
      <b/>
      <sz val="10"/>
      <color rgb="FF000000"/>
      <name val="Arial"/>
      <family val="1"/>
    </font>
    <font>
      <b/>
      <sz val="10"/>
      <name val="Arial"/>
      <family val="1"/>
    </font>
    <font>
      <sz val="10"/>
      <color rgb="FF000000"/>
      <name val="Arial"/>
      <family val="1"/>
    </font>
    <font>
      <sz val="10"/>
      <name val="Arial"/>
      <family val="1"/>
    </font>
    <font>
      <sz val="10"/>
      <name val="Arial"/>
      <family val="2"/>
    </font>
    <font>
      <sz val="11"/>
      <name val="Arial"/>
      <family val="1"/>
    </font>
    <font>
      <b/>
      <sz val="11"/>
      <name val="Arial"/>
      <family val="2"/>
    </font>
    <font>
      <b/>
      <sz val="10"/>
      <name val="Arial"/>
      <family val="2"/>
    </font>
    <font>
      <b/>
      <sz val="10"/>
      <color rgb="FF000000"/>
      <name val="Arial"/>
      <family val="2"/>
    </font>
    <font>
      <sz val="10"/>
      <color rgb="FF000000"/>
      <name val="Arial"/>
      <family val="2"/>
    </font>
    <font>
      <sz val="11"/>
      <color indexed="8"/>
      <name val="Calibri"/>
      <family val="2"/>
    </font>
    <font>
      <sz val="8"/>
      <name val="Arial"/>
      <family val="1"/>
      <charset val="1"/>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color rgb="FF000000"/>
      <name val="Times New Roman"/>
      <family val="1"/>
    </font>
    <font>
      <sz val="11"/>
      <color indexed="55"/>
      <name val="Calibri"/>
      <family val="2"/>
      <scheme val="minor"/>
    </font>
    <font>
      <sz val="11"/>
      <color indexed="9"/>
      <name val="Calibri"/>
      <family val="2"/>
    </font>
    <font>
      <sz val="11"/>
      <color indexed="24"/>
      <name val="Calibri"/>
      <family val="2"/>
      <scheme val="minor"/>
    </font>
    <font>
      <sz val="11"/>
      <color indexed="20"/>
      <name val="Calibri"/>
      <family val="2"/>
    </font>
    <font>
      <sz val="11"/>
      <color indexed="17"/>
      <name val="Calibri"/>
      <family val="2"/>
    </font>
    <font>
      <sz val="11"/>
      <color indexed="58"/>
      <name val="Calibri"/>
      <family val="2"/>
      <scheme val="minor"/>
    </font>
    <font>
      <b/>
      <sz val="11"/>
      <color indexed="52"/>
      <name val="Calibri"/>
      <family val="2"/>
    </font>
    <font>
      <b/>
      <sz val="11"/>
      <color indexed="45"/>
      <name val="Calibri"/>
      <family val="2"/>
      <scheme val="minor"/>
    </font>
    <font>
      <b/>
      <sz val="11"/>
      <color indexed="9"/>
      <name val="Calibri"/>
      <family val="2"/>
    </font>
    <font>
      <b/>
      <sz val="11"/>
      <color indexed="24"/>
      <name val="Calibri"/>
      <family val="2"/>
      <scheme val="minor"/>
    </font>
    <font>
      <sz val="11"/>
      <color indexed="52"/>
      <name val="Calibri"/>
      <family val="2"/>
    </font>
    <font>
      <sz val="11"/>
      <color indexed="45"/>
      <name val="Calibri"/>
      <family val="2"/>
      <scheme val="minor"/>
    </font>
    <font>
      <b/>
      <sz val="1"/>
      <color indexed="8"/>
      <name val="Courier"/>
      <family val="3"/>
    </font>
    <font>
      <sz val="11"/>
      <color indexed="62"/>
      <name val="Calibri"/>
      <family val="2"/>
    </font>
    <font>
      <sz val="11"/>
      <color indexed="54"/>
      <name val="Calibri"/>
      <family val="2"/>
      <scheme val="minor"/>
    </font>
    <font>
      <sz val="11"/>
      <color rgb="FF000000"/>
      <name val="Calibri"/>
      <family val="2"/>
    </font>
    <font>
      <sz val="10"/>
      <name val="Times New Roman"/>
      <family val="1"/>
      <charset val="204"/>
    </font>
    <font>
      <sz val="10"/>
      <name val="Times New Roman"/>
      <family val="1"/>
    </font>
    <font>
      <i/>
      <sz val="11"/>
      <color indexed="23"/>
      <name val="Calibri"/>
      <family val="2"/>
    </font>
    <font>
      <b/>
      <sz val="15"/>
      <color indexed="56"/>
      <name val="Calibri"/>
      <family val="2"/>
    </font>
    <font>
      <sz val="1"/>
      <color indexed="8"/>
      <name val="Courier"/>
      <family val="3"/>
    </font>
    <font>
      <b/>
      <sz val="13"/>
      <color indexed="56"/>
      <name val="Calibri"/>
      <family val="2"/>
    </font>
    <font>
      <b/>
      <sz val="11"/>
      <color indexed="56"/>
      <name val="Calibri"/>
      <family val="2"/>
    </font>
    <font>
      <u/>
      <sz val="10"/>
      <color indexed="12"/>
      <name val="Arial"/>
      <family val="2"/>
    </font>
    <font>
      <u/>
      <sz val="10"/>
      <color indexed="22"/>
      <name val="Arial"/>
      <family val="2"/>
    </font>
    <font>
      <u/>
      <sz val="10"/>
      <color theme="10"/>
      <name val="Arial"/>
      <family val="2"/>
    </font>
    <font>
      <u/>
      <sz val="10"/>
      <color rgb="FF0000D4"/>
      <name val="Arial"/>
      <family val="2"/>
      <charset val="1"/>
    </font>
    <font>
      <u/>
      <sz val="10"/>
      <color indexed="22"/>
      <name val="Arial"/>
      <family val="2"/>
      <charset val="1"/>
    </font>
    <font>
      <sz val="11"/>
      <color indexed="12"/>
      <name val="Calibri"/>
      <family val="2"/>
      <scheme val="minor"/>
    </font>
    <font>
      <sz val="11"/>
      <color indexed="8"/>
      <name val="Arial"/>
      <family val="2"/>
    </font>
    <font>
      <sz val="11"/>
      <color indexed="60"/>
      <name val="Calibri"/>
      <family val="2"/>
    </font>
    <font>
      <sz val="11"/>
      <color indexed="55"/>
      <name val="Arial"/>
      <family val="2"/>
    </font>
    <font>
      <sz val="11"/>
      <color theme="1"/>
      <name val="Arial"/>
      <family val="2"/>
    </font>
    <font>
      <b/>
      <sz val="11"/>
      <color indexed="63"/>
      <name val="Calibri"/>
      <family val="2"/>
    </font>
    <font>
      <b/>
      <sz val="11"/>
      <color indexed="51"/>
      <name val="Calibri"/>
      <family val="2"/>
      <scheme val="minor"/>
    </font>
    <font>
      <sz val="11"/>
      <color indexed="10"/>
      <name val="Calibri"/>
      <family val="2"/>
    </font>
    <font>
      <sz val="11"/>
      <color indexed="8"/>
      <name val="Calibri"/>
      <family val="2"/>
      <scheme val="minor"/>
    </font>
    <font>
      <i/>
      <sz val="11"/>
      <color indexed="15"/>
      <name val="Calibri"/>
      <family val="2"/>
      <scheme val="minor"/>
    </font>
    <font>
      <b/>
      <sz val="18"/>
      <color indexed="56"/>
      <name val="Cambria"/>
      <family val="2"/>
    </font>
    <font>
      <b/>
      <sz val="15"/>
      <color indexed="51"/>
      <name val="Calibri"/>
      <family val="2"/>
      <scheme val="minor"/>
    </font>
    <font>
      <b/>
      <sz val="13"/>
      <color indexed="51"/>
      <name val="Calibri"/>
      <family val="2"/>
      <scheme val="minor"/>
    </font>
    <font>
      <b/>
      <sz val="18"/>
      <color indexed="51"/>
      <name val="Calibri Light"/>
      <family val="2"/>
      <scheme val="major"/>
    </font>
    <font>
      <b/>
      <sz val="18"/>
      <color indexed="62"/>
      <name val="Cambria"/>
      <family val="2"/>
    </font>
    <font>
      <b/>
      <sz val="11"/>
      <color indexed="8"/>
      <name val="Calibri"/>
      <family val="2"/>
    </font>
    <font>
      <b/>
      <sz val="11"/>
      <color indexed="55"/>
      <name val="Calibri"/>
      <family val="2"/>
      <scheme val="minor"/>
    </font>
    <font>
      <sz val="11"/>
      <color indexed="55"/>
      <name val="Calibri"/>
      <family val="2"/>
    </font>
    <font>
      <u/>
      <sz val="11"/>
      <color theme="10"/>
      <name val="Calibri"/>
      <family val="2"/>
      <scheme val="minor"/>
    </font>
    <font>
      <sz val="10"/>
      <color rgb="FF333333"/>
      <name val="Arial"/>
      <family val="2"/>
    </font>
    <font>
      <u/>
      <sz val="11"/>
      <color theme="10"/>
      <name val="Arial"/>
      <family val="1"/>
      <charset val="1"/>
    </font>
    <font>
      <sz val="10"/>
      <name val="Arial"/>
      <family val="1"/>
      <charset val="1"/>
    </font>
  </fonts>
  <fills count="103">
    <fill>
      <patternFill patternType="none"/>
    </fill>
    <fill>
      <patternFill patternType="gray125"/>
    </fill>
    <fill>
      <patternFill patternType="solid">
        <fgColor rgb="FF969696"/>
        <bgColor rgb="FF808080"/>
      </patternFill>
    </fill>
    <fill>
      <patternFill patternType="solid">
        <fgColor rgb="FFD8ECF6"/>
      </patternFill>
    </fill>
    <fill>
      <patternFill patternType="solid">
        <fgColor rgb="FFFFFFFF"/>
      </patternFill>
    </fill>
    <fill>
      <patternFill patternType="solid">
        <fgColor theme="0"/>
        <bgColor indexed="64"/>
      </patternFill>
    </fill>
    <fill>
      <patternFill patternType="solid">
        <fgColor theme="0"/>
        <bgColor rgb="FFF2F2F2"/>
      </patternFill>
    </fill>
    <fill>
      <patternFill patternType="solid">
        <fgColor theme="0"/>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9"/>
      </patternFill>
    </fill>
    <fill>
      <patternFill patternType="solid">
        <fgColor indexed="9"/>
        <bgColor indexed="41"/>
      </patternFill>
    </fill>
    <fill>
      <patternFill patternType="solid">
        <fgColor indexed="31"/>
        <bgColor indexed="22"/>
      </patternFill>
    </fill>
    <fill>
      <patternFill patternType="solid">
        <fgColor indexed="10"/>
      </patternFill>
    </fill>
    <fill>
      <patternFill patternType="solid">
        <fgColor indexed="47"/>
        <bgColor indexed="50"/>
      </patternFill>
    </fill>
    <fill>
      <patternFill patternType="solid">
        <fgColor indexed="45"/>
        <bgColor indexed="29"/>
      </patternFill>
    </fill>
    <fill>
      <patternFill patternType="solid">
        <fgColor indexed="24"/>
      </patternFill>
    </fill>
    <fill>
      <patternFill patternType="solid">
        <fgColor indexed="26"/>
        <bgColor indexed="9"/>
      </patternFill>
    </fill>
    <fill>
      <patternFill patternType="solid">
        <fgColor indexed="42"/>
        <bgColor indexed="27"/>
      </patternFill>
    </fill>
    <fill>
      <patternFill patternType="solid">
        <fgColor indexed="18"/>
      </patternFill>
    </fill>
    <fill>
      <patternFill patternType="solid">
        <fgColor indexed="46"/>
        <bgColor indexed="24"/>
      </patternFill>
    </fill>
    <fill>
      <patternFill patternType="solid">
        <fgColor indexed="27"/>
        <bgColor indexed="41"/>
      </patternFill>
    </fill>
    <fill>
      <patternFill patternType="solid">
        <fgColor indexed="33"/>
      </patternFill>
    </fill>
    <fill>
      <patternFill patternType="solid">
        <fgColor indexed="27"/>
        <bgColor indexed="42"/>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3"/>
      </patternFill>
    </fill>
    <fill>
      <patternFill patternType="solid">
        <fgColor indexed="22"/>
        <bgColor indexed="50"/>
      </patternFill>
    </fill>
    <fill>
      <patternFill patternType="solid">
        <fgColor indexed="29"/>
        <bgColor indexed="45"/>
      </patternFill>
    </fill>
    <fill>
      <patternFill patternType="solid">
        <fgColor indexed="25"/>
      </patternFill>
    </fill>
    <fill>
      <patternFill patternType="solid">
        <fgColor indexed="9"/>
      </patternFill>
    </fill>
    <fill>
      <patternFill patternType="solid">
        <fgColor indexed="43"/>
        <bgColor indexed="26"/>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16"/>
      </patternFill>
    </fill>
    <fill>
      <patternFill patternType="solid">
        <fgColor indexed="21"/>
      </patternFill>
    </fill>
    <fill>
      <patternFill patternType="solid">
        <fgColor indexed="14"/>
      </patternFill>
    </fill>
    <fill>
      <patternFill patternType="solid">
        <fgColor indexed="20"/>
        <bgColor indexed="36"/>
      </patternFill>
    </fill>
    <fill>
      <patternFill patternType="solid">
        <fgColor indexed="49"/>
        <bgColor indexed="40"/>
      </patternFill>
    </fill>
    <fill>
      <patternFill patternType="solid">
        <fgColor indexed="32"/>
      </patternFill>
    </fill>
    <fill>
      <patternFill patternType="solid">
        <fgColor indexed="52"/>
        <bgColor indexed="51"/>
      </patternFill>
    </fill>
    <fill>
      <patternFill patternType="solid">
        <fgColor indexed="62"/>
      </patternFill>
    </fill>
    <fill>
      <patternFill patternType="solid">
        <fgColor indexed="57"/>
      </patternFill>
    </fill>
    <fill>
      <patternFill patternType="solid">
        <fgColor indexed="53"/>
      </patternFill>
    </fill>
    <fill>
      <patternFill patternType="solid">
        <fgColor indexed="34"/>
      </patternFill>
    </fill>
    <fill>
      <patternFill patternType="solid">
        <fgColor indexed="22"/>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62"/>
        <bgColor indexed="56"/>
      </patternFill>
    </fill>
    <fill>
      <patternFill patternType="solid">
        <fgColor indexed="40"/>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39"/>
      </patternFill>
    </fill>
    <fill>
      <patternFill patternType="solid">
        <fgColor indexed="37"/>
      </patternFill>
    </fill>
    <fill>
      <patternFill patternType="solid">
        <fgColor indexed="43"/>
      </patternFill>
    </fill>
    <fill>
      <patternFill patternType="solid">
        <fgColor indexed="26"/>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15"/>
      </left>
      <right style="thin">
        <color indexed="15"/>
      </right>
      <top style="thin">
        <color indexed="15"/>
      </top>
      <bottom style="thin">
        <color indexed="15"/>
      </bottom>
      <diagonal/>
    </border>
    <border>
      <left style="double">
        <color indexed="63"/>
      </left>
      <right style="double">
        <color indexed="63"/>
      </right>
      <top style="double">
        <color indexed="63"/>
      </top>
      <bottom style="double">
        <color indexed="63"/>
      </bottom>
      <diagonal/>
    </border>
    <border>
      <left style="double">
        <color indexed="51"/>
      </left>
      <right style="double">
        <color indexed="51"/>
      </right>
      <top style="double">
        <color indexed="51"/>
      </top>
      <bottom style="double">
        <color indexed="51"/>
      </bottom>
      <diagonal/>
    </border>
    <border>
      <left/>
      <right/>
      <top/>
      <bottom style="double">
        <color indexed="52"/>
      </bottom>
      <diagonal/>
    </border>
    <border>
      <left/>
      <right/>
      <top/>
      <bottom style="double">
        <color indexed="45"/>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11"/>
      </left>
      <right style="thin">
        <color indexed="11"/>
      </right>
      <top style="thin">
        <color indexed="11"/>
      </top>
      <bottom style="thin">
        <color indexed="1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1"/>
      </left>
      <right style="thin">
        <color indexed="51"/>
      </right>
      <top style="thin">
        <color indexed="51"/>
      </top>
      <bottom style="thin">
        <color indexed="51"/>
      </bottom>
      <diagonal/>
    </border>
    <border>
      <left/>
      <right/>
      <top/>
      <bottom style="thick">
        <color indexed="40"/>
      </bottom>
      <diagonal/>
    </border>
    <border>
      <left/>
      <right/>
      <top/>
      <bottom style="thick">
        <color indexed="23"/>
      </bottom>
      <diagonal/>
    </border>
    <border>
      <left/>
      <right/>
      <top/>
      <bottom style="medium">
        <color indexed="16"/>
      </bottom>
      <diagonal/>
    </border>
    <border>
      <left/>
      <right/>
      <top style="thin">
        <color indexed="62"/>
      </top>
      <bottom style="double">
        <color indexed="62"/>
      </bottom>
      <diagonal/>
    </border>
    <border>
      <left/>
      <right/>
      <top style="thin">
        <color indexed="40"/>
      </top>
      <bottom style="double">
        <color indexed="4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style="thin">
        <color auto="1"/>
      </left>
      <right style="medium">
        <color indexed="64"/>
      </right>
      <top/>
      <bottom/>
      <diagonal/>
    </border>
    <border>
      <left style="medium">
        <color indexed="64"/>
      </left>
      <right/>
      <top/>
      <bottom style="medium">
        <color indexed="64"/>
      </bottom>
      <diagonal/>
    </border>
    <border>
      <left/>
      <right style="thin">
        <color auto="1"/>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s>
  <cellStyleXfs count="5218">
    <xf numFmtId="0" fontId="0" fillId="0" borderId="0"/>
    <xf numFmtId="164" fontId="13" fillId="0" borderId="0" applyBorder="0" applyProtection="0"/>
    <xf numFmtId="9" fontId="13" fillId="0" borderId="0" applyBorder="0" applyProtection="0"/>
    <xf numFmtId="0" fontId="5" fillId="0" borderId="0" applyBorder="0" applyProtection="0"/>
    <xf numFmtId="0" fontId="6" fillId="0" borderId="0" applyBorder="0" applyProtection="0"/>
    <xf numFmtId="164" fontId="13" fillId="0" borderId="0" applyBorder="0" applyProtection="0"/>
    <xf numFmtId="0" fontId="7" fillId="0" borderId="0"/>
    <xf numFmtId="0" fontId="8" fillId="0" borderId="0"/>
    <xf numFmtId="0" fontId="9" fillId="0" borderId="0"/>
    <xf numFmtId="0" fontId="13" fillId="0" borderId="0"/>
    <xf numFmtId="0" fontId="9" fillId="0" borderId="0"/>
    <xf numFmtId="0" fontId="9" fillId="0" borderId="0"/>
    <xf numFmtId="0" fontId="13" fillId="0" borderId="0"/>
    <xf numFmtId="0" fontId="18" fillId="0" borderId="0"/>
    <xf numFmtId="0" fontId="4" fillId="0" borderId="0"/>
    <xf numFmtId="0" fontId="19" fillId="0" borderId="0"/>
    <xf numFmtId="44" fontId="18" fillId="0" borderId="0" applyFont="0" applyFill="0" applyBorder="0" applyAlignment="0" applyProtection="0"/>
    <xf numFmtId="44" fontId="19" fillId="0" borderId="0" applyFont="0" applyFill="0" applyBorder="0" applyAlignment="0" applyProtection="0"/>
    <xf numFmtId="0" fontId="18" fillId="0" borderId="0"/>
    <xf numFmtId="0" fontId="3" fillId="0" borderId="0"/>
    <xf numFmtId="0" fontId="2" fillId="0" borderId="0"/>
    <xf numFmtId="44" fontId="18" fillId="0" borderId="0" applyFont="0" applyFill="0" applyBorder="0" applyAlignment="0" applyProtection="0"/>
    <xf numFmtId="44" fontId="19" fillId="0" borderId="0" applyFont="0" applyFill="0" applyBorder="0" applyAlignment="0" applyProtection="0"/>
    <xf numFmtId="0" fontId="9" fillId="0" borderId="0"/>
    <xf numFmtId="0" fontId="19" fillId="0" borderId="0"/>
    <xf numFmtId="0" fontId="1" fillId="0" borderId="0"/>
    <xf numFmtId="0" fontId="43" fillId="0" borderId="0"/>
    <xf numFmtId="0" fontId="1" fillId="0" borderId="0"/>
    <xf numFmtId="0" fontId="18" fillId="0" borderId="0"/>
    <xf numFmtId="9" fontId="43" fillId="0" borderId="0" applyFont="0" applyFill="0" applyBorder="0" applyAlignment="0" applyProtection="0"/>
    <xf numFmtId="0" fontId="18" fillId="0" borderId="0"/>
    <xf numFmtId="43" fontId="43" fillId="0" borderId="0" applyFont="0" applyFill="0" applyBorder="0" applyAlignment="0" applyProtection="0"/>
    <xf numFmtId="0" fontId="1" fillId="0" borderId="0"/>
    <xf numFmtId="43" fontId="18" fillId="0" borderId="0" applyFont="0" applyFill="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1" fillId="40"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4" fillId="4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4" fillId="47"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4" fillId="4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44" fillId="46" borderId="0" applyNumberFormat="0" applyBorder="0" applyAlignment="0" applyProtection="0"/>
    <xf numFmtId="0" fontId="1" fillId="17" borderId="0" applyNumberFormat="0" applyBorder="0" applyAlignment="0" applyProtection="0"/>
    <xf numFmtId="0" fontId="24" fillId="47" borderId="0" applyNumberFormat="0" applyBorder="0" applyAlignment="0" applyProtection="0"/>
    <xf numFmtId="0" fontId="1" fillId="40" borderId="0" applyNumberFormat="0" applyBorder="0" applyAlignment="0" applyProtection="0"/>
    <xf numFmtId="0" fontId="1" fillId="17" borderId="0" applyNumberFormat="0" applyBorder="0" applyAlignment="0" applyProtection="0"/>
    <xf numFmtId="0" fontId="24" fillId="4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41"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4" fillId="50"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4" fillId="50"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4" fillId="50"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44" fillId="49" borderId="0" applyNumberFormat="0" applyBorder="0" applyAlignment="0" applyProtection="0"/>
    <xf numFmtId="0" fontId="1" fillId="21" borderId="0" applyNumberFormat="0" applyBorder="0" applyAlignment="0" applyProtection="0"/>
    <xf numFmtId="0" fontId="24" fillId="50" borderId="0" applyNumberFormat="0" applyBorder="0" applyAlignment="0" applyProtection="0"/>
    <xf numFmtId="0" fontId="1" fillId="41" borderId="0" applyNumberFormat="0" applyBorder="0" applyAlignment="0" applyProtection="0"/>
    <xf numFmtId="0" fontId="1" fillId="21" borderId="0" applyNumberFormat="0" applyBorder="0" applyAlignment="0" applyProtection="0"/>
    <xf numFmtId="0" fontId="24" fillId="5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4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4" fillId="53"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4" fillId="53"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4" fillId="53"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44" fillId="52" borderId="0" applyNumberFormat="0" applyBorder="0" applyAlignment="0" applyProtection="0"/>
    <xf numFmtId="0" fontId="1" fillId="25" borderId="0" applyNumberFormat="0" applyBorder="0" applyAlignment="0" applyProtection="0"/>
    <xf numFmtId="0" fontId="24" fillId="53" borderId="0" applyNumberFormat="0" applyBorder="0" applyAlignment="0" applyProtection="0"/>
    <xf numFmtId="0" fontId="1" fillId="42" borderId="0" applyNumberFormat="0" applyBorder="0" applyAlignment="0" applyProtection="0"/>
    <xf numFmtId="0" fontId="1" fillId="25" borderId="0" applyNumberFormat="0" applyBorder="0" applyAlignment="0" applyProtection="0"/>
    <xf numFmtId="0" fontId="24" fillId="5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3"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4" fillId="47"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4" fillId="47"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4" fillId="47"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44" fillId="55" borderId="0" applyNumberFormat="0" applyBorder="0" applyAlignment="0" applyProtection="0"/>
    <xf numFmtId="0" fontId="1" fillId="29" borderId="0" applyNumberFormat="0" applyBorder="0" applyAlignment="0" applyProtection="0"/>
    <xf numFmtId="0" fontId="24" fillId="47" borderId="0" applyNumberFormat="0" applyBorder="0" applyAlignment="0" applyProtection="0"/>
    <xf numFmtId="0" fontId="1" fillId="43" borderId="0" applyNumberFormat="0" applyBorder="0" applyAlignment="0" applyProtection="0"/>
    <xf numFmtId="0" fontId="1" fillId="29" borderId="0" applyNumberFormat="0" applyBorder="0" applyAlignment="0" applyProtection="0"/>
    <xf numFmtId="0" fontId="24" fillId="56"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4" fillId="57"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59"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59"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59"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44" fillId="58" borderId="0" applyNumberFormat="0" applyBorder="0" applyAlignment="0" applyProtection="0"/>
    <xf numFmtId="0" fontId="1" fillId="33" borderId="0" applyNumberFormat="0" applyBorder="0" applyAlignment="0" applyProtection="0"/>
    <xf numFmtId="0" fontId="24" fillId="5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4" fillId="6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4" fillId="50"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4" fillId="5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4" fillId="50"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44" fillId="40" borderId="0" applyNumberFormat="0" applyBorder="0" applyAlignment="0" applyProtection="0"/>
    <xf numFmtId="0" fontId="1" fillId="37" borderId="0" applyNumberFormat="0" applyBorder="0" applyAlignment="0" applyProtection="0"/>
    <xf numFmtId="0" fontId="24" fillId="5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4" fillId="61" borderId="0" applyNumberFormat="0" applyBorder="0" applyAlignment="0" applyProtection="0"/>
    <xf numFmtId="0" fontId="24" fillId="62" borderId="0" applyNumberFormat="0" applyBorder="0" applyAlignment="0" applyProtection="0"/>
    <xf numFmtId="0" fontId="24" fillId="63" borderId="0" applyNumberFormat="0" applyBorder="0" applyAlignment="0" applyProtection="0"/>
    <xf numFmtId="0" fontId="24" fillId="43" borderId="0" applyNumberFormat="0" applyBorder="0" applyAlignment="0" applyProtection="0"/>
    <xf numFmtId="0" fontId="24" fillId="61" borderId="0" applyNumberFormat="0" applyBorder="0" applyAlignment="0" applyProtection="0"/>
    <xf numFmtId="0" fontId="24" fillId="64"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67"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67"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67"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44" fillId="66" borderId="0" applyNumberFormat="0" applyBorder="0" applyAlignment="0" applyProtection="0"/>
    <xf numFmtId="0" fontId="1" fillId="18" borderId="0" applyNumberFormat="0" applyBorder="0" applyAlignment="0" applyProtection="0"/>
    <xf numFmtId="0" fontId="24" fillId="6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68" borderId="0" applyNumberFormat="0" applyBorder="0" applyAlignment="0" applyProtection="0"/>
    <xf numFmtId="0" fontId="44" fillId="69" borderId="0" applyNumberFormat="0" applyBorder="0" applyAlignment="0" applyProtection="0"/>
    <xf numFmtId="0" fontId="44" fillId="69"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68"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68" borderId="0" applyNumberFormat="0" applyBorder="0" applyAlignment="0" applyProtection="0"/>
    <xf numFmtId="0" fontId="44" fillId="69"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68"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44" fillId="69" borderId="0" applyNumberFormat="0" applyBorder="0" applyAlignment="0" applyProtection="0"/>
    <xf numFmtId="0" fontId="1" fillId="22" borderId="0" applyNumberFormat="0" applyBorder="0" applyAlignment="0" applyProtection="0"/>
    <xf numFmtId="0" fontId="24" fillId="6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63" borderId="0" applyNumberFormat="0" applyBorder="0" applyAlignment="0" applyProtection="0"/>
    <xf numFmtId="0" fontId="44" fillId="70" borderId="0" applyNumberFormat="0" applyBorder="0" applyAlignment="0" applyProtection="0"/>
    <xf numFmtId="0" fontId="44" fillId="70"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71"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71" borderId="0" applyNumberFormat="0" applyBorder="0" applyAlignment="0" applyProtection="0"/>
    <xf numFmtId="0" fontId="44" fillId="70"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71"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44" fillId="70" borderId="0" applyNumberFormat="0" applyBorder="0" applyAlignment="0" applyProtection="0"/>
    <xf numFmtId="0" fontId="1" fillId="26" borderId="0" applyNumberFormat="0" applyBorder="0" applyAlignment="0" applyProtection="0"/>
    <xf numFmtId="0" fontId="24" fillId="71" borderId="0" applyNumberFormat="0" applyBorder="0" applyAlignment="0" applyProtection="0"/>
    <xf numFmtId="0" fontId="1" fillId="63" borderId="0" applyNumberFormat="0" applyBorder="0" applyAlignment="0" applyProtection="0"/>
    <xf numFmtId="0" fontId="1" fillId="26" borderId="0" applyNumberFormat="0" applyBorder="0" applyAlignment="0" applyProtection="0"/>
    <xf numFmtId="0" fontId="24" fillId="7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56"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67"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67" borderId="0" applyNumberFormat="0" applyBorder="0" applyAlignment="0" applyProtection="0"/>
    <xf numFmtId="0" fontId="44" fillId="62"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67"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44" fillId="62" borderId="0" applyNumberFormat="0" applyBorder="0" applyAlignment="0" applyProtection="0"/>
    <xf numFmtId="0" fontId="1" fillId="30" borderId="0" applyNumberFormat="0" applyBorder="0" applyAlignment="0" applyProtection="0"/>
    <xf numFmtId="0" fontId="24" fillId="6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4" fillId="65"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44" fillId="66" borderId="0" applyNumberFormat="0" applyBorder="0" applyAlignment="0" applyProtection="0"/>
    <xf numFmtId="0" fontId="1" fillId="34" borderId="0" applyNumberFormat="0" applyBorder="0" applyAlignment="0" applyProtection="0"/>
    <xf numFmtId="0" fontId="24" fillId="6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4" fillId="73"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4" fillId="50"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4" fillId="50"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4" fillId="50"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44" fillId="44" borderId="0" applyNumberFormat="0" applyBorder="0" applyAlignment="0" applyProtection="0"/>
    <xf numFmtId="0" fontId="1" fillId="38" borderId="0" applyNumberFormat="0" applyBorder="0" applyAlignment="0" applyProtection="0"/>
    <xf numFmtId="0" fontId="24" fillId="5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45" fillId="74" borderId="0" applyNumberFormat="0" applyBorder="0" applyAlignment="0" applyProtection="0"/>
    <xf numFmtId="0" fontId="45" fillId="62" borderId="0" applyNumberFormat="0" applyBorder="0" applyAlignment="0" applyProtection="0"/>
    <xf numFmtId="0" fontId="45" fillId="63" borderId="0" applyNumberFormat="0" applyBorder="0" applyAlignment="0" applyProtection="0"/>
    <xf numFmtId="0" fontId="45" fillId="75" borderId="0" applyNumberFormat="0" applyBorder="0" applyAlignment="0" applyProtection="0"/>
    <xf numFmtId="0" fontId="45" fillId="76" borderId="0" applyNumberFormat="0" applyBorder="0" applyAlignment="0" applyProtection="0"/>
    <xf numFmtId="0" fontId="45" fillId="77" borderId="0" applyNumberFormat="0" applyBorder="0" applyAlignment="0" applyProtection="0"/>
    <xf numFmtId="0" fontId="45" fillId="78" borderId="0" applyNumberFormat="0" applyBorder="0" applyAlignment="0" applyProtection="0"/>
    <xf numFmtId="0" fontId="46" fillId="79" borderId="0" applyNumberFormat="0" applyBorder="0" applyAlignment="0" applyProtection="0"/>
    <xf numFmtId="0" fontId="40" fillId="19" borderId="0" applyNumberFormat="0" applyBorder="0" applyAlignment="0" applyProtection="0"/>
    <xf numFmtId="0" fontId="45" fillId="68" borderId="0" applyNumberFormat="0" applyBorder="0" applyAlignment="0" applyProtection="0"/>
    <xf numFmtId="0" fontId="46" fillId="80" borderId="0" applyNumberFormat="0" applyBorder="0" applyAlignment="0" applyProtection="0"/>
    <xf numFmtId="0" fontId="40" fillId="23" borderId="0" applyNumberFormat="0" applyBorder="0" applyAlignment="0" applyProtection="0"/>
    <xf numFmtId="0" fontId="40" fillId="63" borderId="0" applyNumberFormat="0" applyBorder="0" applyAlignment="0" applyProtection="0"/>
    <xf numFmtId="0" fontId="46" fillId="81" borderId="0" applyNumberFormat="0" applyBorder="0" applyAlignment="0" applyProtection="0"/>
    <xf numFmtId="0" fontId="40" fillId="27" borderId="0" applyNumberFormat="0" applyBorder="0" applyAlignment="0" applyProtection="0"/>
    <xf numFmtId="0" fontId="40" fillId="63" borderId="0" applyNumberFormat="0" applyBorder="0" applyAlignment="0" applyProtection="0"/>
    <xf numFmtId="0" fontId="45" fillId="72" borderId="0" applyNumberFormat="0" applyBorder="0" applyAlignment="0" applyProtection="0"/>
    <xf numFmtId="0" fontId="40" fillId="75" borderId="0" applyNumberFormat="0" applyBorder="0" applyAlignment="0" applyProtection="0"/>
    <xf numFmtId="0" fontId="46" fillId="62" borderId="0" applyNumberFormat="0" applyBorder="0" applyAlignment="0" applyProtection="0"/>
    <xf numFmtId="0" fontId="40" fillId="31" borderId="0" applyNumberFormat="0" applyBorder="0" applyAlignment="0" applyProtection="0"/>
    <xf numFmtId="0" fontId="40" fillId="75" borderId="0" applyNumberFormat="0" applyBorder="0" applyAlignment="0" applyProtection="0"/>
    <xf numFmtId="0" fontId="45" fillId="82" borderId="0" applyNumberFormat="0" applyBorder="0" applyAlignment="0" applyProtection="0"/>
    <xf numFmtId="0" fontId="45" fillId="83" borderId="0" applyNumberFormat="0" applyBorder="0" applyAlignment="0" applyProtection="0"/>
    <xf numFmtId="0" fontId="46" fillId="84" borderId="0" applyNumberFormat="0" applyBorder="0" applyAlignment="0" applyProtection="0"/>
    <xf numFmtId="0" fontId="40" fillId="35" borderId="0" applyNumberFormat="0" applyBorder="0" applyAlignment="0" applyProtection="0"/>
    <xf numFmtId="0" fontId="40" fillId="77" borderId="0" applyNumberFormat="0" applyBorder="0" applyAlignment="0" applyProtection="0"/>
    <xf numFmtId="0" fontId="46" fillId="44" borderId="0" applyNumberFormat="0" applyBorder="0" applyAlignment="0" applyProtection="0"/>
    <xf numFmtId="0" fontId="40" fillId="39" borderId="0" applyNumberFormat="0" applyBorder="0" applyAlignment="0" applyProtection="0"/>
    <xf numFmtId="0" fontId="40" fillId="77" borderId="0" applyNumberFormat="0" applyBorder="0" applyAlignment="0" applyProtection="0"/>
    <xf numFmtId="0" fontId="45" fillId="85" borderId="0" applyNumberFormat="0" applyBorder="0" applyAlignment="0" applyProtection="0"/>
    <xf numFmtId="0" fontId="45" fillId="86" borderId="0" applyNumberFormat="0" applyBorder="0" applyAlignment="0" applyProtection="0"/>
    <xf numFmtId="0" fontId="45" fillId="49" borderId="0" applyNumberFormat="0" applyBorder="0" applyAlignment="0" applyProtection="0"/>
    <xf numFmtId="0" fontId="45" fillId="87" borderId="0" applyNumberFormat="0" applyBorder="0" applyAlignment="0" applyProtection="0"/>
    <xf numFmtId="0" fontId="45" fillId="75" borderId="0" applyNumberFormat="0" applyBorder="0" applyAlignment="0" applyProtection="0"/>
    <xf numFmtId="0" fontId="45" fillId="76" borderId="0" applyNumberFormat="0" applyBorder="0" applyAlignment="0" applyProtection="0"/>
    <xf numFmtId="0" fontId="45" fillId="88" borderId="0" applyNumberFormat="0" applyBorder="0" applyAlignment="0" applyProtection="0"/>
    <xf numFmtId="0" fontId="47" fillId="41" borderId="0" applyNumberFormat="0" applyBorder="0" applyAlignment="0" applyProtection="0"/>
    <xf numFmtId="0" fontId="48" fillId="54" borderId="0" applyNumberFormat="0" applyBorder="0" applyAlignment="0" applyProtection="0"/>
    <xf numFmtId="0" fontId="49" fillId="89" borderId="0" applyNumberFormat="0" applyBorder="0" applyAlignment="0" applyProtection="0"/>
    <xf numFmtId="0" fontId="30" fillId="9" borderId="0" applyNumberFormat="0" applyBorder="0" applyAlignment="0" applyProtection="0"/>
    <xf numFmtId="0" fontId="50" fillId="90" borderId="16" applyNumberFormat="0" applyAlignment="0" applyProtection="0"/>
    <xf numFmtId="0" fontId="50" fillId="90" borderId="16" applyNumberFormat="0" applyAlignment="0" applyProtection="0"/>
    <xf numFmtId="0" fontId="50" fillId="91" borderId="16" applyNumberFormat="0" applyAlignment="0" applyProtection="0"/>
    <xf numFmtId="0" fontId="51" fillId="52" borderId="17" applyNumberFormat="0" applyAlignment="0" applyProtection="0"/>
    <xf numFmtId="0" fontId="34" fillId="13" borderId="10" applyNumberFormat="0" applyAlignment="0" applyProtection="0"/>
    <xf numFmtId="0" fontId="50" fillId="91" borderId="16" applyNumberFormat="0" applyAlignment="0" applyProtection="0"/>
    <xf numFmtId="0" fontId="18" fillId="0" borderId="0"/>
    <xf numFmtId="0" fontId="52" fillId="92" borderId="18" applyNumberFormat="0" applyAlignment="0" applyProtection="0"/>
    <xf numFmtId="0" fontId="53" fillId="63" borderId="19" applyNumberFormat="0" applyAlignment="0" applyProtection="0"/>
    <xf numFmtId="0" fontId="36" fillId="14" borderId="13" applyNumberFormat="0" applyAlignment="0" applyProtection="0"/>
    <xf numFmtId="0" fontId="54" fillId="0" borderId="20" applyNumberFormat="0" applyFill="0" applyAlignment="0" applyProtection="0"/>
    <xf numFmtId="0" fontId="55" fillId="0" borderId="21" applyNumberFormat="0" applyFill="0" applyAlignment="0" applyProtection="0"/>
    <xf numFmtId="0" fontId="35" fillId="0" borderId="12" applyNumberFormat="0" applyFill="0" applyAlignment="0" applyProtection="0"/>
    <xf numFmtId="0" fontId="52" fillId="93" borderId="18"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56" fillId="0" borderId="0">
      <protection locked="0"/>
    </xf>
    <xf numFmtId="168" fontId="18" fillId="0" borderId="0" applyFont="0" applyFill="0" applyBorder="0" applyAlignment="0" applyProtection="0"/>
    <xf numFmtId="169" fontId="56" fillId="0" borderId="0">
      <protection locked="0"/>
    </xf>
    <xf numFmtId="0" fontId="56" fillId="0" borderId="0">
      <protection locked="0"/>
    </xf>
    <xf numFmtId="0" fontId="45" fillId="94" borderId="0" applyNumberFormat="0" applyBorder="0" applyAlignment="0" applyProtection="0"/>
    <xf numFmtId="0" fontId="46" fillId="95" borderId="0" applyNumberFormat="0" applyBorder="0" applyAlignment="0" applyProtection="0"/>
    <xf numFmtId="0" fontId="40" fillId="16" borderId="0" applyNumberFormat="0" applyBorder="0" applyAlignment="0" applyProtection="0"/>
    <xf numFmtId="0" fontId="45" fillId="96" borderId="0" applyNumberFormat="0" applyBorder="0" applyAlignment="0" applyProtection="0"/>
    <xf numFmtId="0" fontId="46" fillId="61" borderId="0" applyNumberFormat="0" applyBorder="0" applyAlignment="0" applyProtection="0"/>
    <xf numFmtId="0" fontId="40" fillId="20" borderId="0" applyNumberFormat="0" applyBorder="0" applyAlignment="0" applyProtection="0"/>
    <xf numFmtId="0" fontId="45" fillId="97" borderId="0" applyNumberFormat="0" applyBorder="0" applyAlignment="0" applyProtection="0"/>
    <xf numFmtId="0" fontId="46" fillId="63" borderId="0" applyNumberFormat="0" applyBorder="0" applyAlignment="0" applyProtection="0"/>
    <xf numFmtId="0" fontId="40" fillId="24" borderId="0" applyNumberFormat="0" applyBorder="0" applyAlignment="0" applyProtection="0"/>
    <xf numFmtId="0" fontId="45" fillId="82" borderId="0" applyNumberFormat="0" applyBorder="0" applyAlignment="0" applyProtection="0"/>
    <xf numFmtId="0" fontId="46" fillId="42" borderId="0" applyNumberFormat="0" applyBorder="0" applyAlignment="0" applyProtection="0"/>
    <xf numFmtId="0" fontId="40" fillId="28" borderId="0" applyNumberFormat="0" applyBorder="0" applyAlignment="0" applyProtection="0"/>
    <xf numFmtId="0" fontId="45" fillId="83" borderId="0" applyNumberFormat="0" applyBorder="0" applyAlignment="0" applyProtection="0"/>
    <xf numFmtId="0" fontId="46" fillId="95" borderId="0" applyNumberFormat="0" applyBorder="0" applyAlignment="0" applyProtection="0"/>
    <xf numFmtId="0" fontId="40" fillId="32" borderId="0" applyNumberFormat="0" applyBorder="0" applyAlignment="0" applyProtection="0"/>
    <xf numFmtId="0" fontId="45" fillId="98" borderId="0" applyNumberFormat="0" applyBorder="0" applyAlignment="0" applyProtection="0"/>
    <xf numFmtId="0" fontId="46" fillId="76" borderId="0" applyNumberFormat="0" applyBorder="0" applyAlignment="0" applyProtection="0"/>
    <xf numFmtId="0" fontId="40" fillId="36" borderId="0" applyNumberFormat="0" applyBorder="0" applyAlignment="0" applyProtection="0"/>
    <xf numFmtId="0" fontId="57" fillId="60" borderId="16" applyNumberFormat="0" applyAlignment="0" applyProtection="0"/>
    <xf numFmtId="0" fontId="58" fillId="99" borderId="17" applyNumberFormat="0" applyAlignment="0" applyProtection="0"/>
    <xf numFmtId="0" fontId="32" fillId="12" borderId="10" applyNumberFormat="0" applyAlignment="0" applyProtection="0"/>
    <xf numFmtId="0" fontId="57" fillId="60" borderId="16" applyNumberFormat="0" applyAlignment="0" applyProtection="0"/>
    <xf numFmtId="170" fontId="59" fillId="0" borderId="0"/>
    <xf numFmtId="0" fontId="60" fillId="0" borderId="0" applyNumberFormat="0" applyFill="0" applyBorder="0" applyProtection="0">
      <alignment vertical="top" wrapText="1"/>
    </xf>
    <xf numFmtId="0" fontId="18" fillId="0" borderId="0"/>
    <xf numFmtId="0" fontId="18" fillId="0" borderId="0"/>
    <xf numFmtId="0" fontId="24" fillId="0" borderId="0"/>
    <xf numFmtId="0" fontId="61" fillId="0" borderId="0" applyNumberFormat="0" applyFill="0" applyBorder="0" applyProtection="0">
      <alignment vertical="top" wrapText="1"/>
    </xf>
    <xf numFmtId="0" fontId="24" fillId="0" borderId="0"/>
    <xf numFmtId="0" fontId="18" fillId="0" borderId="0"/>
    <xf numFmtId="0" fontId="62" fillId="0" borderId="0" applyNumberFormat="0" applyFill="0" applyBorder="0" applyAlignment="0" applyProtection="0"/>
    <xf numFmtId="171" fontId="56" fillId="0" borderId="0">
      <protection locked="0"/>
    </xf>
    <xf numFmtId="0" fontId="48" fillId="42" borderId="0" applyNumberFormat="0" applyBorder="0" applyAlignment="0" applyProtection="0"/>
    <xf numFmtId="0" fontId="63" fillId="0" borderId="22" applyNumberFormat="0" applyFill="0" applyAlignment="0" applyProtection="0"/>
    <xf numFmtId="0" fontId="64" fillId="0" borderId="0">
      <protection locked="0"/>
    </xf>
    <xf numFmtId="0" fontId="65" fillId="0" borderId="23" applyNumberFormat="0" applyFill="0" applyAlignment="0" applyProtection="0"/>
    <xf numFmtId="0" fontId="64" fillId="0" borderId="0">
      <protection locked="0"/>
    </xf>
    <xf numFmtId="0" fontId="66" fillId="0" borderId="24"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xf numFmtId="0" fontId="67" fillId="0" borderId="0" applyNumberFormat="0" applyFill="0" applyBorder="0" applyAlignment="0" applyProtection="0">
      <alignment vertical="top"/>
      <protection locked="0"/>
    </xf>
    <xf numFmtId="0" fontId="70" fillId="0" borderId="0" applyBorder="0" applyProtection="0"/>
    <xf numFmtId="0" fontId="71" fillId="0" borderId="0" applyBorder="0" applyProtection="0"/>
    <xf numFmtId="0" fontId="47" fillId="51" borderId="0" applyNumberFormat="0" applyBorder="0" applyAlignment="0" applyProtection="0"/>
    <xf numFmtId="0" fontId="72" fillId="100" borderId="0" applyNumberFormat="0" applyBorder="0" applyAlignment="0" applyProtection="0"/>
    <xf numFmtId="0" fontId="31" fillId="10" borderId="0" applyNumberFormat="0" applyBorder="0" applyAlignment="0" applyProtection="0"/>
    <xf numFmtId="0" fontId="57" fillId="45" borderId="16" applyNumberFormat="0" applyAlignment="0" applyProtection="0"/>
    <xf numFmtId="0" fontId="57" fillId="45" borderId="16" applyNumberFormat="0" applyAlignment="0" applyProtection="0"/>
    <xf numFmtId="0" fontId="54" fillId="0" borderId="20" applyNumberFormat="0" applyFill="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2" fontId="9" fillId="0" borderId="0" applyBorder="0" applyProtection="0"/>
    <xf numFmtId="44" fontId="24"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ill="0" applyBorder="0" applyAlignment="0" applyProtection="0"/>
    <xf numFmtId="168" fontId="18" fillId="0" borderId="0" applyFont="0" applyFill="0" applyBorder="0" applyAlignment="0" applyProtection="0"/>
    <xf numFmtId="44" fontId="1"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168" fontId="18"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168" fontId="18"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74" fillId="71" borderId="0" applyNumberFormat="0" applyBorder="0" applyAlignment="0" applyProtection="0"/>
    <xf numFmtId="0" fontId="42" fillId="62" borderId="0" applyNumberFormat="0" applyBorder="0" applyAlignment="0" applyProtection="0"/>
    <xf numFmtId="0" fontId="42" fillId="11" borderId="0" applyNumberFormat="0" applyBorder="0" applyAlignment="0" applyProtection="0"/>
    <xf numFmtId="0" fontId="74" fillId="101" borderId="0" applyNumberFormat="0" applyBorder="0" applyAlignment="0" applyProtection="0"/>
    <xf numFmtId="0" fontId="18" fillId="0" borderId="0"/>
    <xf numFmtId="0" fontId="75" fillId="0" borderId="0"/>
    <xf numFmtId="0" fontId="76"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8" fillId="0" borderId="0"/>
    <xf numFmtId="0" fontId="18" fillId="0" borderId="0"/>
    <xf numFmtId="0" fontId="18" fillId="0" borderId="0"/>
    <xf numFmtId="0" fontId="44" fillId="0" borderId="0"/>
    <xf numFmtId="0" fontId="44" fillId="0" borderId="0"/>
    <xf numFmtId="0" fontId="44" fillId="0" borderId="0"/>
    <xf numFmtId="0" fontId="44" fillId="0" borderId="0"/>
    <xf numFmtId="0" fontId="1" fillId="0" borderId="0"/>
    <xf numFmtId="0" fontId="44" fillId="0" borderId="0"/>
    <xf numFmtId="0" fontId="1" fillId="0" borderId="0"/>
    <xf numFmtId="0" fontId="1" fillId="0" borderId="0"/>
    <xf numFmtId="0" fontId="24" fillId="0" borderId="0"/>
    <xf numFmtId="0" fontId="44" fillId="0" borderId="0"/>
    <xf numFmtId="0" fontId="1" fillId="0" borderId="0"/>
    <xf numFmtId="0" fontId="44" fillId="0" borderId="0"/>
    <xf numFmtId="0" fontId="1" fillId="0" borderId="0"/>
    <xf numFmtId="0" fontId="1" fillId="0" borderId="0"/>
    <xf numFmtId="0" fontId="24" fillId="0" borderId="0"/>
    <xf numFmtId="0" fontId="44" fillId="0" borderId="0"/>
    <xf numFmtId="0" fontId="44" fillId="0" borderId="0"/>
    <xf numFmtId="0" fontId="1" fillId="0" borderId="0"/>
    <xf numFmtId="0" fontId="44" fillId="0" borderId="0"/>
    <xf numFmtId="0" fontId="1" fillId="0" borderId="0"/>
    <xf numFmtId="0" fontId="1" fillId="0" borderId="0"/>
    <xf numFmtId="0" fontId="24" fillId="0" borderId="0"/>
    <xf numFmtId="0" fontId="44" fillId="0" borderId="0"/>
    <xf numFmtId="0" fontId="1" fillId="0" borderId="0"/>
    <xf numFmtId="0" fontId="44" fillId="0" borderId="0"/>
    <xf numFmtId="0" fontId="1" fillId="0" borderId="0"/>
    <xf numFmtId="0" fontId="44" fillId="0" borderId="0"/>
    <xf numFmtId="0" fontId="1" fillId="0" borderId="0"/>
    <xf numFmtId="0" fontId="1" fillId="0" borderId="0"/>
    <xf numFmtId="0" fontId="24" fillId="0" borderId="0"/>
    <xf numFmtId="0" fontId="18" fillId="0" borderId="0"/>
    <xf numFmtId="0" fontId="44"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8" fillId="0" borderId="0"/>
    <xf numFmtId="0" fontId="18" fillId="0" borderId="0"/>
    <xf numFmtId="0" fontId="18" fillId="0" borderId="0"/>
    <xf numFmtId="0" fontId="18" fillId="0" borderId="0"/>
    <xf numFmtId="0" fontId="24"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43" fillId="0" borderId="0"/>
    <xf numFmtId="0" fontId="44" fillId="0" borderId="0"/>
    <xf numFmtId="0" fontId="1" fillId="0" borderId="0"/>
    <xf numFmtId="0" fontId="18" fillId="0" borderId="0"/>
    <xf numFmtId="0" fontId="18" fillId="0" borderId="0"/>
    <xf numFmtId="0" fontId="24" fillId="0" borderId="0"/>
    <xf numFmtId="0" fontId="18" fillId="0" borderId="0"/>
    <xf numFmtId="0" fontId="75" fillId="0" borderId="0"/>
    <xf numFmtId="0" fontId="76" fillId="0" borderId="0"/>
    <xf numFmtId="0" fontId="1" fillId="0" borderId="0"/>
    <xf numFmtId="0" fontId="1" fillId="0" borderId="0"/>
    <xf numFmtId="0" fontId="1" fillId="0" borderId="0"/>
    <xf numFmtId="0" fontId="44" fillId="0" borderId="0"/>
    <xf numFmtId="0" fontId="1" fillId="0" borderId="0"/>
    <xf numFmtId="0" fontId="44" fillId="0" borderId="0"/>
    <xf numFmtId="0" fontId="1" fillId="0" borderId="0"/>
    <xf numFmtId="0" fontId="44" fillId="0" borderId="0"/>
    <xf numFmtId="0" fontId="1" fillId="0" borderId="0"/>
    <xf numFmtId="0" fontId="24" fillId="0" borderId="0"/>
    <xf numFmtId="0" fontId="44" fillId="0" borderId="0"/>
    <xf numFmtId="0" fontId="1" fillId="0" borderId="0"/>
    <xf numFmtId="0" fontId="44" fillId="0" borderId="0"/>
    <xf numFmtId="0" fontId="1" fillId="0" borderId="0"/>
    <xf numFmtId="0" fontId="44" fillId="0" borderId="0"/>
    <xf numFmtId="0" fontId="1" fillId="0" borderId="0"/>
    <xf numFmtId="0" fontId="24" fillId="0" borderId="0"/>
    <xf numFmtId="0" fontId="1" fillId="0" borderId="0"/>
    <xf numFmtId="0" fontId="44" fillId="0" borderId="0"/>
    <xf numFmtId="0" fontId="1" fillId="0" borderId="0"/>
    <xf numFmtId="0" fontId="44" fillId="0" borderId="0"/>
    <xf numFmtId="0" fontId="1" fillId="0" borderId="0"/>
    <xf numFmtId="0" fontId="44" fillId="0" borderId="0"/>
    <xf numFmtId="0" fontId="1" fillId="0" borderId="0"/>
    <xf numFmtId="0" fontId="24" fillId="0" borderId="0"/>
    <xf numFmtId="0" fontId="44" fillId="0" borderId="0"/>
    <xf numFmtId="0" fontId="1" fillId="0" borderId="0"/>
    <xf numFmtId="0" fontId="44" fillId="0" borderId="0"/>
    <xf numFmtId="0" fontId="1" fillId="0" borderId="0"/>
    <xf numFmtId="0" fontId="44" fillId="0" borderId="0"/>
    <xf numFmtId="0" fontId="1" fillId="0" borderId="0"/>
    <xf numFmtId="0" fontId="44" fillId="0" borderId="0"/>
    <xf numFmtId="0" fontId="1" fillId="0" borderId="0"/>
    <xf numFmtId="0" fontId="24" fillId="0" borderId="0"/>
    <xf numFmtId="173" fontId="18" fillId="0" borderId="0"/>
    <xf numFmtId="0" fontId="75" fillId="0" borderId="0"/>
    <xf numFmtId="0" fontId="76" fillId="0" borderId="0"/>
    <xf numFmtId="0" fontId="1" fillId="0" borderId="0"/>
    <xf numFmtId="0" fontId="75" fillId="0" borderId="0"/>
    <xf numFmtId="0" fontId="76" fillId="0" borderId="0"/>
    <xf numFmtId="0" fontId="24" fillId="15" borderId="14" applyNumberFormat="0" applyFont="0" applyAlignment="0" applyProtection="0"/>
    <xf numFmtId="0" fontId="18" fillId="55" borderId="25" applyNumberFormat="0" applyFont="0" applyAlignment="0" applyProtection="0"/>
    <xf numFmtId="0" fontId="18" fillId="15" borderId="14" applyNumberFormat="0" applyFont="0" applyAlignment="0" applyProtection="0"/>
    <xf numFmtId="0" fontId="18" fillId="55" borderId="25" applyNumberFormat="0" applyFont="0" applyAlignment="0" applyProtection="0"/>
    <xf numFmtId="0" fontId="18" fillId="15" borderId="14" applyNumberFormat="0" applyFont="0" applyAlignment="0" applyProtection="0"/>
    <xf numFmtId="0" fontId="24" fillId="55" borderId="25" applyNumberFormat="0" applyFont="0" applyAlignment="0" applyProtection="0"/>
    <xf numFmtId="0" fontId="18" fillId="53" borderId="26" applyNumberFormat="0" applyAlignment="0" applyProtection="0"/>
    <xf numFmtId="0" fontId="24" fillId="15" borderId="14" applyNumberFormat="0" applyFont="0" applyAlignment="0" applyProtection="0"/>
    <xf numFmtId="0" fontId="1" fillId="15" borderId="14" applyNumberFormat="0" applyFont="0" applyAlignment="0" applyProtection="0"/>
    <xf numFmtId="0" fontId="24" fillId="53" borderId="26" applyNumberFormat="0" applyAlignment="0" applyProtection="0"/>
    <xf numFmtId="0" fontId="1" fillId="15" borderId="14" applyNumberFormat="0" applyFont="0" applyAlignment="0" applyProtection="0"/>
    <xf numFmtId="0" fontId="24" fillId="53" borderId="26" applyNumberFormat="0" applyAlignment="0" applyProtection="0"/>
    <xf numFmtId="0" fontId="1" fillId="15" borderId="14" applyNumberFormat="0" applyFont="0" applyAlignment="0" applyProtection="0"/>
    <xf numFmtId="0" fontId="1" fillId="15" borderId="14" applyNumberFormat="0" applyFont="0" applyAlignment="0" applyProtection="0"/>
    <xf numFmtId="0" fontId="1" fillId="15" borderId="14" applyNumberFormat="0" applyFont="0" applyAlignment="0" applyProtection="0"/>
    <xf numFmtId="0" fontId="24"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18" fillId="102" borderId="26" applyNumberFormat="0" applyFont="0" applyAlignment="0" applyProtection="0"/>
    <xf numFmtId="0" fontId="24" fillId="102" borderId="26" applyNumberFormat="0" applyFont="0" applyAlignment="0" applyProtection="0"/>
    <xf numFmtId="0" fontId="77" fillId="90" borderId="27" applyNumberFormat="0" applyAlignment="0" applyProtection="0"/>
    <xf numFmtId="0" fontId="77" fillId="90" borderId="27"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4" fillId="0" borderId="0" applyFill="0" applyBorder="0" applyAlignment="0" applyProtection="0"/>
    <xf numFmtId="9" fontId="18" fillId="0" borderId="0" applyFont="0" applyFill="0" applyBorder="0" applyAlignment="0" applyProtection="0"/>
    <xf numFmtId="9" fontId="24"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Border="0" applyProtection="0"/>
    <xf numFmtId="9" fontId="18" fillId="0" borderId="0" applyFill="0" applyBorder="0" applyAlignment="0" applyProtection="0"/>
    <xf numFmtId="0" fontId="77" fillId="91" borderId="27" applyNumberFormat="0" applyAlignment="0" applyProtection="0"/>
    <xf numFmtId="0" fontId="78" fillId="52" borderId="28" applyNumberFormat="0" applyAlignment="0" applyProtection="0"/>
    <xf numFmtId="0" fontId="33" fillId="13" borderId="11" applyNumberFormat="0" applyAlignment="0" applyProtection="0"/>
    <xf numFmtId="0" fontId="77" fillId="91" borderId="2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5"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37" fillId="0" borderId="0" applyNumberFormat="0" applyFill="0" applyBorder="0" applyAlignment="0" applyProtection="0"/>
    <xf numFmtId="0" fontId="62" fillId="0" borderId="0" applyNumberFormat="0" applyFill="0" applyBorder="0" applyAlignment="0" applyProtection="0"/>
    <xf numFmtId="0" fontId="81" fillId="0" borderId="0" applyNumberFormat="0" applyFill="0" applyBorder="0" applyAlignment="0" applyProtection="0"/>
    <xf numFmtId="0" fontId="38" fillId="0" borderId="0" applyNumberFormat="0" applyFill="0" applyBorder="0" applyAlignment="0" applyProtection="0"/>
    <xf numFmtId="0" fontId="82" fillId="0" borderId="0" applyNumberFormat="0" applyFill="0" applyBorder="0" applyAlignment="0" applyProtection="0"/>
    <xf numFmtId="0" fontId="63" fillId="0" borderId="22" applyNumberFormat="0" applyFill="0" applyAlignment="0" applyProtection="0"/>
    <xf numFmtId="0" fontId="82" fillId="0" borderId="0" applyNumberFormat="0" applyFill="0" applyBorder="0" applyAlignment="0" applyProtection="0"/>
    <xf numFmtId="0" fontId="83" fillId="0" borderId="29" applyNumberFormat="0" applyFill="0" applyAlignment="0" applyProtection="0"/>
    <xf numFmtId="0" fontId="27" fillId="0" borderId="7" applyNumberFormat="0" applyFill="0" applyAlignment="0" applyProtection="0"/>
    <xf numFmtId="0" fontId="65" fillId="0" borderId="23" applyNumberFormat="0" applyFill="0" applyAlignment="0" applyProtection="0"/>
    <xf numFmtId="0" fontId="84" fillId="0" borderId="30" applyNumberFormat="0" applyFill="0" applyAlignment="0" applyProtection="0"/>
    <xf numFmtId="0" fontId="28" fillId="0" borderId="8" applyNumberFormat="0" applyFill="0" applyAlignment="0" applyProtection="0"/>
    <xf numFmtId="0" fontId="66" fillId="0" borderId="24" applyNumberFormat="0" applyFill="0" applyAlignment="0" applyProtection="0"/>
    <xf numFmtId="0" fontId="78" fillId="0" borderId="31" applyNumberFormat="0" applyFill="0" applyAlignment="0" applyProtection="0"/>
    <xf numFmtId="0" fontId="29" fillId="0" borderId="9" applyNumberFormat="0" applyFill="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29" fillId="0" borderId="0" applyNumberFormat="0" applyFill="0" applyBorder="0" applyAlignment="0" applyProtection="0"/>
    <xf numFmtId="0" fontId="41"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32" applyNumberFormat="0" applyFill="0" applyAlignment="0" applyProtection="0"/>
    <xf numFmtId="0" fontId="88" fillId="0" borderId="33" applyNumberFormat="0" applyFill="0" applyAlignment="0" applyProtection="0"/>
    <xf numFmtId="0" fontId="39" fillId="0" borderId="15" applyNumberFormat="0" applyFill="0" applyAlignment="0" applyProtection="0"/>
    <xf numFmtId="0" fontId="87" fillId="0" borderId="32"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76" fontId="9" fillId="0" borderId="0" applyBorder="0" applyProtection="0"/>
    <xf numFmtId="43" fontId="18" fillId="0" borderId="0" applyFont="0" applyFill="0" applyBorder="0" applyAlignment="0" applyProtection="0"/>
    <xf numFmtId="176"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6"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8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9" fillId="0" borderId="0" applyNumberFormat="0" applyFill="0" applyBorder="0" applyAlignment="0" applyProtection="0"/>
    <xf numFmtId="44" fontId="43"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7" fontId="56" fillId="0" borderId="0">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8" fontId="56" fillId="0" borderId="0">
      <protection locked="0"/>
    </xf>
    <xf numFmtId="0" fontId="24" fillId="0" borderId="0"/>
    <xf numFmtId="0" fontId="18" fillId="0" borderId="0"/>
    <xf numFmtId="0" fontId="18" fillId="0" borderId="0"/>
    <xf numFmtId="0" fontId="18" fillId="0" borderId="0"/>
    <xf numFmtId="0" fontId="90" fillId="0" borderId="0" applyNumberFormat="0" applyFill="0" applyBorder="0" applyAlignment="0" applyProtection="0"/>
    <xf numFmtId="0" fontId="69" fillId="0" borderId="0" applyNumberForma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15" borderId="14" applyNumberFormat="0" applyFont="0" applyAlignment="0" applyProtection="0"/>
    <xf numFmtId="0" fontId="18" fillId="15" borderId="14" applyNumberFormat="0" applyFont="0" applyAlignment="0" applyProtection="0"/>
    <xf numFmtId="179" fontId="56" fillId="0" borderId="0">
      <protection locked="0"/>
    </xf>
    <xf numFmtId="9" fontId="18" fillId="0" borderId="0" applyFill="0" applyBorder="0" applyAlignment="0" applyProtection="0"/>
    <xf numFmtId="9" fontId="18" fillId="0" borderId="0" applyFont="0" applyFill="0" applyBorder="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9" fontId="43" fillId="0" borderId="0" applyFont="0" applyFill="0" applyBorder="0" applyAlignment="0" applyProtection="0"/>
    <xf numFmtId="43" fontId="43" fillId="0" borderId="0" applyFont="0" applyFill="0" applyBorder="0" applyAlignment="0" applyProtection="0"/>
    <xf numFmtId="9" fontId="43" fillId="0" borderId="0" applyFont="0" applyFill="0" applyBorder="0" applyAlignment="0" applyProtection="0"/>
    <xf numFmtId="43" fontId="43" fillId="0" borderId="0" applyFont="0" applyFill="0" applyBorder="0" applyAlignment="0" applyProtection="0"/>
    <xf numFmtId="0" fontId="18" fillId="0" borderId="0"/>
    <xf numFmtId="0" fontId="92" fillId="0" borderId="0" applyNumberFormat="0" applyFill="0" applyBorder="0" applyAlignment="0" applyProtection="0"/>
  </cellStyleXfs>
  <cellXfs count="113">
    <xf numFmtId="0" fontId="0" fillId="0" borderId="0" xfId="0"/>
    <xf numFmtId="0" fontId="15" fillId="4" borderId="0" xfId="0" applyFont="1" applyFill="1" applyAlignment="1">
      <alignment vertical="top" wrapText="1"/>
    </xf>
    <xf numFmtId="0" fontId="15" fillId="4" borderId="0" xfId="0" applyFont="1" applyFill="1" applyAlignment="1">
      <alignment horizontal="right" vertical="top" wrapText="1"/>
    </xf>
    <xf numFmtId="0" fontId="15" fillId="4" borderId="0" xfId="0" applyFont="1" applyFill="1" applyAlignment="1">
      <alignment horizontal="left" vertical="top" wrapText="1"/>
    </xf>
    <xf numFmtId="0" fontId="19" fillId="0" borderId="0" xfId="15"/>
    <xf numFmtId="0" fontId="11" fillId="5" borderId="4" xfId="8" applyFont="1" applyFill="1" applyBorder="1" applyAlignment="1" applyProtection="1">
      <alignment wrapText="1"/>
      <protection locked="0"/>
    </xf>
    <xf numFmtId="0" fontId="19" fillId="5" borderId="1" xfId="15" applyFill="1" applyBorder="1"/>
    <xf numFmtId="164" fontId="20" fillId="5" borderId="1" xfId="1" applyFont="1" applyFill="1" applyBorder="1"/>
    <xf numFmtId="10" fontId="20" fillId="0" borderId="1" xfId="2" applyNumberFormat="1" applyFont="1" applyBorder="1"/>
    <xf numFmtId="2" fontId="14" fillId="3" borderId="2" xfId="0" applyNumberFormat="1" applyFont="1" applyFill="1" applyBorder="1" applyAlignment="1">
      <alignment horizontal="left" vertical="top" wrapText="1"/>
    </xf>
    <xf numFmtId="2" fontId="11" fillId="5" borderId="5" xfId="8" applyNumberFormat="1" applyFont="1" applyFill="1" applyBorder="1" applyAlignment="1" applyProtection="1">
      <alignment horizontal="center" vertical="top" wrapText="1"/>
      <protection locked="0"/>
    </xf>
    <xf numFmtId="2" fontId="11" fillId="5" borderId="4" xfId="8" applyNumberFormat="1" applyFont="1" applyFill="1" applyBorder="1" applyAlignment="1" applyProtection="1">
      <alignment horizontal="center" vertical="top" wrapText="1"/>
      <protection locked="0"/>
    </xf>
    <xf numFmtId="2" fontId="19" fillId="0" borderId="0" xfId="15" applyNumberFormat="1"/>
    <xf numFmtId="166" fontId="20" fillId="5" borderId="1" xfId="15" applyNumberFormat="1" applyFont="1" applyFill="1" applyBorder="1"/>
    <xf numFmtId="0" fontId="19" fillId="0" borderId="0" xfId="15" applyAlignment="1">
      <alignment horizontal="center"/>
    </xf>
    <xf numFmtId="164" fontId="13" fillId="0" borderId="0" xfId="1" applyAlignment="1">
      <alignment horizontal="center"/>
    </xf>
    <xf numFmtId="0" fontId="17" fillId="4" borderId="0" xfId="0" applyFont="1" applyFill="1" applyAlignment="1">
      <alignment horizontal="left" vertical="center" wrapText="1"/>
    </xf>
    <xf numFmtId="0" fontId="14" fillId="3" borderId="6" xfId="0" applyFont="1" applyFill="1" applyBorder="1" applyAlignment="1">
      <alignment horizontal="left" vertical="top" wrapText="1"/>
    </xf>
    <xf numFmtId="0" fontId="19" fillId="5" borderId="0" xfId="15" applyFill="1"/>
    <xf numFmtId="0" fontId="14" fillId="3" borderId="3" xfId="0" applyFont="1" applyFill="1" applyBorder="1" applyAlignment="1">
      <alignment horizontal="left" vertical="top" wrapText="1"/>
    </xf>
    <xf numFmtId="0" fontId="17" fillId="5" borderId="0" xfId="0" applyFont="1" applyFill="1" applyAlignment="1">
      <alignment horizontal="left" vertical="top" wrapText="1"/>
    </xf>
    <xf numFmtId="0" fontId="17" fillId="5" borderId="0" xfId="0" applyFont="1" applyFill="1" applyAlignment="1">
      <alignment horizontal="center" vertical="top" wrapText="1"/>
    </xf>
    <xf numFmtId="2" fontId="17" fillId="4" borderId="0" xfId="0" applyNumberFormat="1" applyFont="1" applyFill="1" applyAlignment="1">
      <alignment horizontal="center" vertical="top" wrapText="1"/>
    </xf>
    <xf numFmtId="0" fontId="17" fillId="4" borderId="0" xfId="0" applyFont="1" applyFill="1" applyAlignment="1">
      <alignment horizontal="center" vertical="top" wrapText="1"/>
    </xf>
    <xf numFmtId="0" fontId="10" fillId="6" borderId="0" xfId="15" applyFont="1" applyFill="1" applyAlignment="1">
      <alignment horizontal="right" vertical="top" wrapText="1"/>
    </xf>
    <xf numFmtId="2" fontId="15" fillId="4" borderId="0" xfId="0" applyNumberFormat="1" applyFont="1" applyFill="1" applyAlignment="1">
      <alignment horizontal="right" vertical="top" wrapText="1"/>
    </xf>
    <xf numFmtId="4" fontId="15" fillId="4" borderId="0" xfId="0" applyNumberFormat="1" applyFont="1" applyFill="1" applyAlignment="1">
      <alignment horizontal="right" vertical="top" wrapText="1"/>
    </xf>
    <xf numFmtId="0" fontId="19" fillId="0" borderId="0" xfId="15" applyAlignment="1">
      <alignment vertical="center"/>
    </xf>
    <xf numFmtId="0" fontId="21" fillId="5" borderId="0" xfId="15" applyFont="1" applyFill="1" applyAlignment="1">
      <alignment horizontal="left" vertical="top" wrapText="1"/>
    </xf>
    <xf numFmtId="0" fontId="18" fillId="5" borderId="0" xfId="15" applyFont="1" applyFill="1"/>
    <xf numFmtId="0" fontId="21" fillId="5" borderId="0" xfId="15" applyFont="1" applyFill="1" applyAlignment="1">
      <alignment vertical="top" wrapText="1"/>
    </xf>
    <xf numFmtId="0" fontId="18" fillId="0" borderId="0" xfId="15" applyFont="1" applyAlignment="1">
      <alignment horizontal="center"/>
    </xf>
    <xf numFmtId="0" fontId="18" fillId="0" borderId="0" xfId="15" applyFont="1"/>
    <xf numFmtId="2" fontId="21" fillId="5" borderId="0" xfId="15" applyNumberFormat="1" applyFont="1" applyFill="1" applyAlignment="1">
      <alignment horizontal="left" vertical="top" wrapText="1"/>
    </xf>
    <xf numFmtId="166" fontId="18" fillId="0" borderId="0" xfId="15" applyNumberFormat="1" applyFont="1"/>
    <xf numFmtId="0" fontId="18" fillId="0" borderId="0" xfId="15" applyFont="1" applyAlignment="1">
      <alignment horizontal="center" vertical="center"/>
    </xf>
    <xf numFmtId="0" fontId="18" fillId="0" borderId="0" xfId="15" applyFont="1" applyAlignment="1">
      <alignment vertical="center"/>
    </xf>
    <xf numFmtId="43" fontId="18" fillId="0" borderId="0" xfId="15" applyNumberFormat="1" applyFont="1" applyAlignment="1">
      <alignment vertical="center"/>
    </xf>
    <xf numFmtId="0" fontId="19" fillId="0" borderId="0" xfId="15" applyAlignment="1">
      <alignment horizontal="left" vertical="center"/>
    </xf>
    <xf numFmtId="0" fontId="17" fillId="7" borderId="0" xfId="0" applyFont="1" applyFill="1" applyAlignment="1">
      <alignment horizontal="left" vertical="center" wrapText="1"/>
    </xf>
    <xf numFmtId="0" fontId="21" fillId="5" borderId="0" xfId="15" applyFont="1" applyFill="1" applyAlignment="1">
      <alignment horizontal="left" vertical="center" wrapText="1"/>
    </xf>
    <xf numFmtId="0" fontId="19" fillId="5" borderId="0" xfId="15" applyFill="1" applyAlignment="1">
      <alignment horizontal="left" vertical="center"/>
    </xf>
    <xf numFmtId="0" fontId="21" fillId="5" borderId="0" xfId="15" applyFont="1" applyFill="1" applyAlignment="1">
      <alignment horizontal="center" vertical="top" wrapText="1"/>
    </xf>
    <xf numFmtId="0" fontId="10" fillId="6" borderId="0" xfId="15" applyFont="1" applyFill="1" applyAlignment="1">
      <alignment horizontal="center" vertical="top" wrapText="1"/>
    </xf>
    <xf numFmtId="0" fontId="18" fillId="0" borderId="0" xfId="15" quotePrefix="1" applyFont="1" applyAlignment="1">
      <alignment horizontal="center" vertical="center"/>
    </xf>
    <xf numFmtId="0" fontId="26" fillId="0" borderId="0" xfId="15" applyFont="1" applyAlignment="1">
      <alignment vertical="center"/>
    </xf>
    <xf numFmtId="0" fontId="21" fillId="4" borderId="0" xfId="0" applyFont="1" applyFill="1" applyAlignment="1">
      <alignment horizontal="right" vertical="top" wrapText="1"/>
    </xf>
    <xf numFmtId="0" fontId="18" fillId="4" borderId="34" xfId="0" applyFont="1" applyFill="1" applyBorder="1" applyAlignment="1">
      <alignment horizontal="left" vertical="center" wrapText="1"/>
    </xf>
    <xf numFmtId="0" fontId="21" fillId="4" borderId="34" xfId="0" applyFont="1" applyFill="1" applyBorder="1" applyAlignment="1">
      <alignment horizontal="right" vertical="top" wrapText="1"/>
    </xf>
    <xf numFmtId="0" fontId="21" fillId="4" borderId="34" xfId="0" applyFont="1" applyFill="1" applyBorder="1" applyAlignment="1">
      <alignment vertical="top" wrapText="1"/>
    </xf>
    <xf numFmtId="0" fontId="21" fillId="4" borderId="34" xfId="0" applyFont="1" applyFill="1" applyBorder="1" applyAlignment="1">
      <alignment horizontal="center" vertical="top" wrapText="1"/>
    </xf>
    <xf numFmtId="0" fontId="21" fillId="4" borderId="34" xfId="0" applyFont="1" applyFill="1" applyBorder="1" applyAlignment="1">
      <alignment horizontal="left" vertical="center" wrapText="1"/>
    </xf>
    <xf numFmtId="2" fontId="21" fillId="4" borderId="34" xfId="0" applyNumberFormat="1" applyFont="1" applyFill="1" applyBorder="1" applyAlignment="1">
      <alignment vertical="top" wrapText="1"/>
    </xf>
    <xf numFmtId="0" fontId="22" fillId="3" borderId="34" xfId="0" applyFont="1" applyFill="1" applyBorder="1" applyAlignment="1">
      <alignment horizontal="left" vertical="center" wrapText="1"/>
    </xf>
    <xf numFmtId="0" fontId="22" fillId="3" borderId="34" xfId="0" applyFont="1" applyFill="1" applyBorder="1" applyAlignment="1">
      <alignment horizontal="center" vertical="center" wrapText="1"/>
    </xf>
    <xf numFmtId="2" fontId="22" fillId="3" borderId="34" xfId="0" applyNumberFormat="1" applyFont="1" applyFill="1" applyBorder="1" applyAlignment="1">
      <alignment horizontal="right" vertical="center" wrapText="1"/>
    </xf>
    <xf numFmtId="0" fontId="22" fillId="3" borderId="34" xfId="0" applyFont="1" applyFill="1" applyBorder="1" applyAlignment="1">
      <alignment horizontal="right" vertical="center" wrapText="1"/>
    </xf>
    <xf numFmtId="165" fontId="22" fillId="3" borderId="34" xfId="0" applyNumberFormat="1" applyFont="1" applyFill="1" applyBorder="1" applyAlignment="1">
      <alignment horizontal="right" vertical="center" wrapText="1"/>
    </xf>
    <xf numFmtId="10" fontId="22" fillId="3" borderId="34" xfId="0" applyNumberFormat="1" applyFont="1" applyFill="1" applyBorder="1" applyAlignment="1">
      <alignment horizontal="right" vertical="center" wrapText="1"/>
    </xf>
    <xf numFmtId="0" fontId="23" fillId="0" borderId="34" xfId="0" applyFont="1" applyBorder="1" applyAlignment="1">
      <alignment horizontal="left" vertical="center" wrapText="1"/>
    </xf>
    <xf numFmtId="0" fontId="23" fillId="0" borderId="34" xfId="0" applyFont="1" applyBorder="1" applyAlignment="1">
      <alignment horizontal="center" vertical="center" wrapText="1"/>
    </xf>
    <xf numFmtId="164" fontId="18" fillId="0" borderId="34" xfId="1" applyFont="1" applyBorder="1" applyAlignment="1">
      <alignment horizontal="center" vertical="center"/>
    </xf>
    <xf numFmtId="2" fontId="18" fillId="0" borderId="34" xfId="1" applyNumberFormat="1" applyFont="1" applyBorder="1" applyAlignment="1">
      <alignment horizontal="center" vertical="center"/>
    </xf>
    <xf numFmtId="10" fontId="23" fillId="0" borderId="34" xfId="0" applyNumberFormat="1" applyFont="1" applyBorder="1" applyAlignment="1">
      <alignment horizontal="center" vertical="center" wrapText="1"/>
    </xf>
    <xf numFmtId="0" fontId="23" fillId="8" borderId="34" xfId="0" applyFont="1" applyFill="1" applyBorder="1" applyAlignment="1">
      <alignment horizontal="left" vertical="center" wrapText="1"/>
    </xf>
    <xf numFmtId="0" fontId="23" fillId="8" borderId="34" xfId="0" applyFont="1" applyFill="1" applyBorder="1" applyAlignment="1">
      <alignment horizontal="center" vertical="center" wrapText="1"/>
    </xf>
    <xf numFmtId="2" fontId="18" fillId="8" borderId="34" xfId="1" applyNumberFormat="1" applyFont="1" applyFill="1" applyBorder="1" applyAlignment="1">
      <alignment vertical="center"/>
    </xf>
    <xf numFmtId="164" fontId="18" fillId="8" borderId="34" xfId="1" applyFont="1" applyFill="1" applyBorder="1" applyAlignment="1">
      <alignment vertical="center"/>
    </xf>
    <xf numFmtId="164" fontId="21" fillId="8" borderId="34" xfId="1" applyFont="1" applyFill="1" applyBorder="1" applyAlignment="1">
      <alignment vertical="center"/>
    </xf>
    <xf numFmtId="164" fontId="21" fillId="8" borderId="34" xfId="1" applyFont="1" applyFill="1" applyBorder="1" applyAlignment="1">
      <alignment horizontal="center" vertical="center"/>
    </xf>
    <xf numFmtId="10" fontId="22" fillId="8" borderId="34" xfId="0" applyNumberFormat="1" applyFont="1" applyFill="1" applyBorder="1" applyAlignment="1">
      <alignment horizontal="right" vertical="center" wrapText="1"/>
    </xf>
    <xf numFmtId="2" fontId="22" fillId="3" borderId="34" xfId="0" applyNumberFormat="1" applyFont="1" applyFill="1" applyBorder="1" applyAlignment="1">
      <alignment horizontal="left" vertical="center" wrapText="1"/>
    </xf>
    <xf numFmtId="0" fontId="23" fillId="8" borderId="34" xfId="0" quotePrefix="1" applyFont="1" applyFill="1" applyBorder="1" applyAlignment="1">
      <alignment horizontal="left" vertical="center" wrapText="1"/>
    </xf>
    <xf numFmtId="164" fontId="22" fillId="3" borderId="34" xfId="0" applyNumberFormat="1" applyFont="1" applyFill="1" applyBorder="1" applyAlignment="1">
      <alignment horizontal="left" vertical="center" wrapText="1"/>
    </xf>
    <xf numFmtId="165" fontId="22" fillId="3" borderId="34" xfId="0" applyNumberFormat="1" applyFont="1" applyFill="1" applyBorder="1" applyAlignment="1">
      <alignment horizontal="center" vertical="center" wrapText="1"/>
    </xf>
    <xf numFmtId="0" fontId="16" fillId="0" borderId="34" xfId="0" applyFont="1" applyBorder="1" applyAlignment="1">
      <alignment horizontal="left" vertical="center" wrapText="1"/>
    </xf>
    <xf numFmtId="49" fontId="93" fillId="0" borderId="34" xfId="5217" applyNumberFormat="1" applyFont="1" applyBorder="1" applyAlignment="1">
      <alignment horizontal="center"/>
    </xf>
    <xf numFmtId="0" fontId="91" fillId="0" borderId="34" xfId="0" applyFont="1" applyBorder="1"/>
    <xf numFmtId="0" fontId="18" fillId="0" borderId="34" xfId="0" applyFont="1" applyBorder="1" applyAlignment="1">
      <alignment horizontal="left" vertical="center" wrapText="1"/>
    </xf>
    <xf numFmtId="0" fontId="18" fillId="0" borderId="34" xfId="0" applyFont="1" applyBorder="1" applyAlignment="1">
      <alignment horizontal="center" vertical="center" wrapText="1"/>
    </xf>
    <xf numFmtId="10" fontId="18" fillId="0" borderId="34" xfId="0" applyNumberFormat="1" applyFont="1" applyBorder="1" applyAlignment="1">
      <alignment horizontal="center" vertical="center" wrapText="1"/>
    </xf>
    <xf numFmtId="0" fontId="91" fillId="0" borderId="0" xfId="0" applyFont="1" applyAlignment="1">
      <alignment wrapText="1"/>
    </xf>
    <xf numFmtId="0" fontId="18" fillId="4" borderId="34" xfId="0" applyFont="1" applyFill="1" applyBorder="1" applyAlignment="1">
      <alignment horizontal="center" vertical="center" wrapText="1"/>
    </xf>
    <xf numFmtId="0" fontId="91" fillId="0" borderId="34" xfId="0" applyFont="1" applyBorder="1" applyAlignment="1">
      <alignment wrapText="1"/>
    </xf>
    <xf numFmtId="4" fontId="18" fillId="0" borderId="34" xfId="1" applyNumberFormat="1" applyFont="1" applyBorder="1" applyAlignment="1">
      <alignment horizontal="center" vertical="center"/>
    </xf>
    <xf numFmtId="0" fontId="11" fillId="2" borderId="37" xfId="8" applyFont="1" applyFill="1" applyBorder="1" applyAlignment="1">
      <alignment vertical="center"/>
    </xf>
    <xf numFmtId="0" fontId="11" fillId="2" borderId="38" xfId="8" applyFont="1" applyFill="1" applyBorder="1" applyAlignment="1">
      <alignment vertical="center"/>
    </xf>
    <xf numFmtId="0" fontId="11" fillId="2" borderId="36" xfId="8" applyFont="1" applyFill="1" applyBorder="1" applyAlignment="1">
      <alignment vertical="center"/>
    </xf>
    <xf numFmtId="0" fontId="11" fillId="2" borderId="39" xfId="8" applyFont="1" applyFill="1" applyBorder="1" applyAlignment="1">
      <alignment vertical="center"/>
    </xf>
    <xf numFmtId="0" fontId="11" fillId="5" borderId="40" xfId="8" applyFont="1" applyFill="1" applyBorder="1" applyAlignment="1" applyProtection="1">
      <alignment vertical="top" wrapText="1"/>
      <protection locked="0"/>
    </xf>
    <xf numFmtId="0" fontId="11" fillId="5" borderId="0" xfId="8" applyFont="1" applyFill="1" applyAlignment="1" applyProtection="1">
      <alignment wrapText="1"/>
      <protection locked="0"/>
    </xf>
    <xf numFmtId="0" fontId="11" fillId="5" borderId="41" xfId="8" applyFont="1" applyFill="1" applyBorder="1" applyAlignment="1" applyProtection="1">
      <alignment horizontal="center" vertical="center" wrapText="1"/>
      <protection locked="0"/>
    </xf>
    <xf numFmtId="0" fontId="12" fillId="5" borderId="40" xfId="8" applyFont="1" applyFill="1" applyBorder="1" applyAlignment="1" applyProtection="1">
      <alignment vertical="center" wrapText="1"/>
      <protection locked="0"/>
    </xf>
    <xf numFmtId="0" fontId="11" fillId="5" borderId="42" xfId="8" applyFont="1" applyFill="1" applyBorder="1" applyAlignment="1" applyProtection="1">
      <alignment vertical="top" wrapText="1"/>
      <protection locked="0"/>
    </xf>
    <xf numFmtId="2" fontId="11" fillId="5" borderId="43" xfId="8" applyNumberFormat="1" applyFont="1" applyFill="1" applyBorder="1" applyAlignment="1" applyProtection="1">
      <alignment horizontal="center" vertical="top" wrapText="1"/>
      <protection locked="0"/>
    </xf>
    <xf numFmtId="0" fontId="11" fillId="5" borderId="44" xfId="8" applyFont="1" applyFill="1" applyBorder="1" applyAlignment="1" applyProtection="1">
      <alignment wrapText="1"/>
      <protection locked="0"/>
    </xf>
    <xf numFmtId="0" fontId="11" fillId="5" borderId="43" xfId="8" applyFont="1" applyFill="1" applyBorder="1" applyAlignment="1" applyProtection="1">
      <alignment wrapText="1"/>
      <protection locked="0"/>
    </xf>
    <xf numFmtId="0" fontId="11" fillId="5" borderId="45" xfId="8" applyFont="1" applyFill="1" applyBorder="1" applyAlignment="1" applyProtection="1">
      <alignment horizontal="center" vertical="center" wrapText="1"/>
      <protection locked="0"/>
    </xf>
    <xf numFmtId="43" fontId="18" fillId="0" borderId="0" xfId="15" applyNumberFormat="1" applyFont="1" applyAlignment="1">
      <alignment horizontal="center" vertical="center"/>
    </xf>
    <xf numFmtId="0" fontId="21" fillId="4" borderId="34" xfId="0" applyFont="1" applyFill="1" applyBorder="1" applyAlignment="1">
      <alignment horizontal="center" vertical="top" wrapText="1"/>
    </xf>
    <xf numFmtId="0" fontId="21" fillId="4" borderId="34" xfId="0" applyFont="1" applyFill="1" applyBorder="1" applyAlignment="1">
      <alignment horizontal="left" vertical="top" wrapText="1"/>
    </xf>
    <xf numFmtId="0" fontId="15" fillId="4" borderId="0" xfId="0" applyFont="1" applyFill="1" applyAlignment="1">
      <alignment horizontal="right" vertical="top" wrapText="1"/>
    </xf>
    <xf numFmtId="0" fontId="15" fillId="7" borderId="0" xfId="0" applyFont="1" applyFill="1" applyAlignment="1">
      <alignment horizontal="right" vertical="top" wrapText="1"/>
    </xf>
    <xf numFmtId="0" fontId="21" fillId="5" borderId="0" xfId="15" applyFont="1" applyFill="1" applyAlignment="1">
      <alignment horizontal="left" vertical="top" wrapText="1"/>
    </xf>
    <xf numFmtId="0" fontId="21" fillId="5" borderId="0" xfId="15" applyFont="1" applyFill="1" applyAlignment="1">
      <alignment horizontal="center" wrapText="1"/>
    </xf>
    <xf numFmtId="0" fontId="18" fillId="5" borderId="0" xfId="15" applyFont="1" applyFill="1"/>
    <xf numFmtId="0" fontId="21" fillId="5" borderId="0" xfId="15" applyFont="1" applyFill="1" applyAlignment="1">
      <alignment horizontal="center" vertical="top"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6" xfId="0" applyFont="1" applyFill="1" applyBorder="1" applyAlignment="1">
      <alignment horizontal="left" vertical="top" wrapText="1"/>
    </xf>
    <xf numFmtId="0" fontId="10" fillId="6" borderId="0" xfId="15" applyFont="1" applyFill="1" applyAlignment="1">
      <alignment horizontal="right" vertical="top" wrapText="1"/>
    </xf>
    <xf numFmtId="0" fontId="11" fillId="2" borderId="35" xfId="8" applyFont="1" applyFill="1" applyBorder="1" applyAlignment="1">
      <alignment horizontal="center" vertical="top"/>
    </xf>
    <xf numFmtId="0" fontId="11" fillId="2" borderId="36" xfId="8" applyFont="1" applyFill="1" applyBorder="1" applyAlignment="1">
      <alignment horizontal="center" vertical="top"/>
    </xf>
  </cellXfs>
  <cellStyles count="5218">
    <cellStyle name="20% - Accent1" xfId="34" xr:uid="{015C8154-B2BA-4916-A18C-CCA69E8D5A6F}"/>
    <cellStyle name="20% - Accent2" xfId="35" xr:uid="{50C15AA5-9062-48AB-9FEB-D6D1D69EF62B}"/>
    <cellStyle name="20% - Accent3" xfId="36" xr:uid="{7EA6DF97-A91B-4C99-AEEC-88507D508101}"/>
    <cellStyle name="20% - Accent4" xfId="37" xr:uid="{1EE44C24-CC0B-4358-BE68-96C2312A679E}"/>
    <cellStyle name="20% - Accent5" xfId="38" xr:uid="{F9E3AB8A-21B6-449C-84C7-DEFAAC1EE4B4}"/>
    <cellStyle name="20% - Accent6" xfId="39" xr:uid="{0BDA926B-2A09-4236-8503-C0193D807CC0}"/>
    <cellStyle name="20% - Ênfase1 2" xfId="40" xr:uid="{9046B62E-28FC-4578-B82F-234AA8A2EEFE}"/>
    <cellStyle name="20% - Ênfase1 2 2" xfId="41" xr:uid="{861DD529-062E-4A63-A480-786A0B841423}"/>
    <cellStyle name="20% - Ênfase1 2 2 2" xfId="42" xr:uid="{93FD6931-367C-474E-AE56-3EB1EC0B9159}"/>
    <cellStyle name="20% - Ênfase1 2 2 2 2" xfId="43" xr:uid="{742D31AC-845D-4F98-BE53-7C9FB6B25931}"/>
    <cellStyle name="20% - Ênfase1 2 2 2 2 2" xfId="44" xr:uid="{74BC5B0D-4297-4983-AD95-F5598546785E}"/>
    <cellStyle name="20% - Ênfase1 2 2 2 3" xfId="45" xr:uid="{EDD30DE1-37C2-42BC-9B0B-1070B6838C45}"/>
    <cellStyle name="20% - Ênfase1 2 2 2 3 2" xfId="46" xr:uid="{31D33DEC-2187-4A0B-B385-D1153D57994A}"/>
    <cellStyle name="20% - Ênfase1 2 2 2 4" xfId="47" xr:uid="{21A52EBD-A614-4EF8-8434-C3213C6FE52C}"/>
    <cellStyle name="20% - Ênfase1 2 2 2_Anexo III - PLO ATA RJ 21_10_15" xfId="48" xr:uid="{2826FB7B-A1F0-4BE2-B109-EC1B848B949A}"/>
    <cellStyle name="20% - Ênfase1 2 2 3" xfId="49" xr:uid="{4AE73EFB-062F-44BE-94CB-426CECB141FC}"/>
    <cellStyle name="20% - Ênfase1 2 2 3 2" xfId="50" xr:uid="{31B1988D-3303-4F54-B115-BA6CAE5FF025}"/>
    <cellStyle name="20% - Ênfase1 2 2 4" xfId="51" xr:uid="{174918C5-45B1-4A45-81B8-13A143250D3E}"/>
    <cellStyle name="20% - Ênfase1 2 2 4 2" xfId="52" xr:uid="{E60B7C62-2CB0-44CD-95F3-32CF364F256A}"/>
    <cellStyle name="20% - Ênfase1 2 2 5" xfId="53" xr:uid="{C29AD3C6-3C8B-40EE-A534-23805A858402}"/>
    <cellStyle name="20% - Ênfase1 2 2_Anexo III - PLO ATA RJ 21_10_15" xfId="54" xr:uid="{41476EE0-DC92-4F66-B8F7-F9D2A93FFB91}"/>
    <cellStyle name="20% - Ênfase1 2 3" xfId="55" xr:uid="{9F529DD7-F06A-47C8-A7D9-71F22AC387F4}"/>
    <cellStyle name="20% - Ênfase1 2 3 2" xfId="56" xr:uid="{197A2EDF-82FA-446B-A09E-39CF18461754}"/>
    <cellStyle name="20% - Ênfase1 2 3 2 2" xfId="57" xr:uid="{55AF7737-70A9-40E6-A405-BCA45C47821A}"/>
    <cellStyle name="20% - Ênfase1 2 3 3" xfId="58" xr:uid="{E1A67D59-3EF8-4E42-AA5B-1D083BEDE471}"/>
    <cellStyle name="20% - Ênfase1 2 3 3 2" xfId="59" xr:uid="{A082FB7A-BDC1-4331-8CE2-89CCA20E0504}"/>
    <cellStyle name="20% - Ênfase1 2 3 4" xfId="60" xr:uid="{03FAEC8A-B2BE-4D45-8F67-EB5E17756FD3}"/>
    <cellStyle name="20% - Ênfase1 2 3_Anexo III - PLO ATA RJ 21_10_15" xfId="61" xr:uid="{C87F35C8-BA3D-4810-869A-799160604083}"/>
    <cellStyle name="20% - Ênfase1 2 4" xfId="62" xr:uid="{2807730D-1112-4005-8391-41A2608AA4E1}"/>
    <cellStyle name="20% - Ênfase1 2 4 2" xfId="63" xr:uid="{1F8CCD8D-3CD3-4A0C-9A7B-246504C1A3EC}"/>
    <cellStyle name="20% - Ênfase1 2 5" xfId="64" xr:uid="{3902677E-D12A-4783-8B4E-05F103A75B10}"/>
    <cellStyle name="20% - Ênfase1 2 5 2" xfId="65" xr:uid="{896A76CD-303C-4345-B8CC-E855B0054584}"/>
    <cellStyle name="20% - Ênfase1 2 6" xfId="66" xr:uid="{34C9D9EB-BFF8-4DC9-90DD-BBA58703F4B4}"/>
    <cellStyle name="20% - Ênfase1 2 6 2" xfId="67" xr:uid="{D41F2D39-74E2-4C6D-83E8-61E13B52815B}"/>
    <cellStyle name="20% - Ênfase1 2 7" xfId="68" xr:uid="{40F470DF-4C49-4E16-9D80-C02CC858C007}"/>
    <cellStyle name="20% - Ênfase1 2 8" xfId="69" xr:uid="{4A2D9910-AEE7-4D22-B779-5123133F166E}"/>
    <cellStyle name="20% - Ênfase1 2_Anexo III - PLO ATA RJ 21_10_15" xfId="70" xr:uid="{4FE78733-ED73-43D8-9AF1-CD6F66504EC2}"/>
    <cellStyle name="20% - Ênfase1 3" xfId="71" xr:uid="{D0E41236-EC09-4ABB-B26F-9950147309D8}"/>
    <cellStyle name="20% - Ênfase1 3 2" xfId="72" xr:uid="{33741E39-1FF6-48AE-9DBE-64E4702A597E}"/>
    <cellStyle name="20% - Ênfase1 4" xfId="73" xr:uid="{33CF8499-4CD8-45BB-B3C3-120322D471FA}"/>
    <cellStyle name="20% - Ênfase1 5" xfId="74" xr:uid="{D6C90DCC-206B-4C81-8720-9027843DADC0}"/>
    <cellStyle name="20% - Ênfase1 6" xfId="75" xr:uid="{AE1B4A7B-D453-4C9A-96E8-A222089B9103}"/>
    <cellStyle name="20% - Ênfase2 2" xfId="76" xr:uid="{752B3B85-0106-49C3-9905-6586146D7374}"/>
    <cellStyle name="20% - Ênfase2 2 2" xfId="77" xr:uid="{FFA74371-5AFC-4913-9E67-08062B8CE1DD}"/>
    <cellStyle name="20% - Ênfase2 2 2 2" xfId="78" xr:uid="{A4E77CC8-3D24-42E8-9980-9CD736F82AB5}"/>
    <cellStyle name="20% - Ênfase2 2 2 2 2" xfId="79" xr:uid="{3D1FFA6E-F2FC-4E81-923A-E4D06C2A97F0}"/>
    <cellStyle name="20% - Ênfase2 2 2 2 2 2" xfId="80" xr:uid="{7F463693-212B-4F9E-8FE8-E00FBEFE0CDB}"/>
    <cellStyle name="20% - Ênfase2 2 2 2 3" xfId="81" xr:uid="{398728F6-D123-410C-A978-56D51E0B3116}"/>
    <cellStyle name="20% - Ênfase2 2 2 2 3 2" xfId="82" xr:uid="{9CA2EC56-477F-4CB0-BD31-FBA641AFF5A2}"/>
    <cellStyle name="20% - Ênfase2 2 2 2 4" xfId="83" xr:uid="{0FCCD820-A725-480E-AE0E-EB59BD68FA84}"/>
    <cellStyle name="20% - Ênfase2 2 2 2_Anexo III - PLO ATA RJ 21_10_15" xfId="84" xr:uid="{60B53E14-23F0-4F38-8F45-83FC6CC367EA}"/>
    <cellStyle name="20% - Ênfase2 2 2 3" xfId="85" xr:uid="{7AEA0E21-BB30-453F-B3D2-888D726BBE66}"/>
    <cellStyle name="20% - Ênfase2 2 2 3 2" xfId="86" xr:uid="{5A5E5E0A-DADF-4CE8-939A-3C599CE2EBC3}"/>
    <cellStyle name="20% - Ênfase2 2 2 4" xfId="87" xr:uid="{70E42082-4985-4DCE-8DF2-8A948342BF5D}"/>
    <cellStyle name="20% - Ênfase2 2 2 4 2" xfId="88" xr:uid="{2423E3C0-1358-4650-B42C-CB4A11D92ED9}"/>
    <cellStyle name="20% - Ênfase2 2 2 5" xfId="89" xr:uid="{35C6F513-E7BB-46BC-8BFD-136008D55BE4}"/>
    <cellStyle name="20% - Ênfase2 2 2_Anexo III - PLO ATA RJ 21_10_15" xfId="90" xr:uid="{7498B061-859E-4FE6-88B3-71E4B211DF9D}"/>
    <cellStyle name="20% - Ênfase2 2 3" xfId="91" xr:uid="{EA9E823D-0364-478C-9E02-9629E8773038}"/>
    <cellStyle name="20% - Ênfase2 2 3 2" xfId="92" xr:uid="{FFA8047F-053C-4C28-803F-66615BA7A00B}"/>
    <cellStyle name="20% - Ênfase2 2 3 2 2" xfId="93" xr:uid="{02436874-39DE-435E-874F-996ED4EFC31E}"/>
    <cellStyle name="20% - Ênfase2 2 3 3" xfId="94" xr:uid="{73B83168-1D62-42DE-84FA-F98550D90239}"/>
    <cellStyle name="20% - Ênfase2 2 3 3 2" xfId="95" xr:uid="{F678F8F8-D160-43FC-8BDA-B9AF15FFCFFD}"/>
    <cellStyle name="20% - Ênfase2 2 3 4" xfId="96" xr:uid="{8DF5A53B-35CE-44F9-A2AE-C26932697A82}"/>
    <cellStyle name="20% - Ênfase2 2 3_Anexo III - PLO ATA RJ 21_10_15" xfId="97" xr:uid="{506F350C-0E90-4671-B0FD-95A51A7E123B}"/>
    <cellStyle name="20% - Ênfase2 2 4" xfId="98" xr:uid="{8B424F17-5FFF-470F-8DC4-68B5DD859397}"/>
    <cellStyle name="20% - Ênfase2 2 4 2" xfId="99" xr:uid="{67F401A4-4197-4BFB-B92F-3ECBDDD2F887}"/>
    <cellStyle name="20% - Ênfase2 2 5" xfId="100" xr:uid="{264E4FB4-DA44-4940-A60B-5AD73988E513}"/>
    <cellStyle name="20% - Ênfase2 2 5 2" xfId="101" xr:uid="{60D40303-69CE-45EE-B159-9D6FFB763AAC}"/>
    <cellStyle name="20% - Ênfase2 2 6" xfId="102" xr:uid="{5D06CF67-3FD5-4BAC-BDD5-7C5C21A452C8}"/>
    <cellStyle name="20% - Ênfase2 2 6 2" xfId="103" xr:uid="{FC68C765-C832-490B-916F-6A444F44A38A}"/>
    <cellStyle name="20% - Ênfase2 2 7" xfId="104" xr:uid="{8C76415B-3AF7-415F-9B51-2BF9E18053B3}"/>
    <cellStyle name="20% - Ênfase2 2 8" xfId="105" xr:uid="{BEA6E745-BAAD-4F47-B81B-4BB0881B0C65}"/>
    <cellStyle name="20% - Ênfase2 2_Anexo III - PLO ATA RJ 21_10_15" xfId="106" xr:uid="{C09FD915-B24D-4179-983C-21EF2E570F32}"/>
    <cellStyle name="20% - Ênfase2 3" xfId="107" xr:uid="{FB588BEF-F2A5-44A9-8415-D3BDFA6BE903}"/>
    <cellStyle name="20% - Ênfase2 3 2" xfId="108" xr:uid="{04066F3F-462E-4613-8616-75E090DB85F3}"/>
    <cellStyle name="20% - Ênfase2 4" xfId="109" xr:uid="{E915720A-F91D-4867-BCA2-3F7D9B21128D}"/>
    <cellStyle name="20% - Ênfase2 5" xfId="110" xr:uid="{D0096F6B-FB49-4AED-8121-F15ECC058769}"/>
    <cellStyle name="20% - Ênfase2 6" xfId="111" xr:uid="{E91571D9-14BB-4CBE-BA11-D2F620EF98B6}"/>
    <cellStyle name="20% - Ênfase3 2" xfId="112" xr:uid="{00DB6EAE-E728-4029-8BDC-9445B9D63656}"/>
    <cellStyle name="20% - Ênfase3 2 2" xfId="113" xr:uid="{F92F2892-73D0-4465-A933-D97A10FB74ED}"/>
    <cellStyle name="20% - Ênfase3 2 2 2" xfId="114" xr:uid="{7EA998D8-8EF7-49EC-960C-1E7D197ACF71}"/>
    <cellStyle name="20% - Ênfase3 2 2 2 2" xfId="115" xr:uid="{77328A59-82D4-424C-AAF4-A2D0293F81CE}"/>
    <cellStyle name="20% - Ênfase3 2 2 2 2 2" xfId="116" xr:uid="{86DCB267-FCCC-45E2-9819-421AB2C47137}"/>
    <cellStyle name="20% - Ênfase3 2 2 2 3" xfId="117" xr:uid="{3EFB6A5A-9920-494C-9ABD-6F4FEF4338B8}"/>
    <cellStyle name="20% - Ênfase3 2 2 2 3 2" xfId="118" xr:uid="{F9B7E7B7-8237-4E45-A7E2-CAB53A473216}"/>
    <cellStyle name="20% - Ênfase3 2 2 2 4" xfId="119" xr:uid="{44C376DE-8E8E-40B9-B559-BE78FC0DB1D3}"/>
    <cellStyle name="20% - Ênfase3 2 2 2_Anexo III - PLO ATA RJ 21_10_15" xfId="120" xr:uid="{7FEFE5A4-3A1E-4F60-BD0C-188AE7BD6570}"/>
    <cellStyle name="20% - Ênfase3 2 2 3" xfId="121" xr:uid="{8EBDFA09-1230-44F9-AFF5-84FDDD292ADC}"/>
    <cellStyle name="20% - Ênfase3 2 2 3 2" xfId="122" xr:uid="{20E657EB-B29E-4780-8709-18F9057B7594}"/>
    <cellStyle name="20% - Ênfase3 2 2 4" xfId="123" xr:uid="{2DC12288-9404-4BD9-9122-6F0A466CBA41}"/>
    <cellStyle name="20% - Ênfase3 2 2 4 2" xfId="124" xr:uid="{F9366B3C-75DB-4124-8E5D-04B33EC0BA26}"/>
    <cellStyle name="20% - Ênfase3 2 2 5" xfId="125" xr:uid="{DB8E678B-7320-4AC3-9013-0C9915423AED}"/>
    <cellStyle name="20% - Ênfase3 2 2_Anexo III - PLO ATA RJ 21_10_15" xfId="126" xr:uid="{A5BDB203-257D-4642-BA09-EF5735AA89BB}"/>
    <cellStyle name="20% - Ênfase3 2 3" xfId="127" xr:uid="{9B238CB8-1E2E-420A-AD7B-3EC1F8538991}"/>
    <cellStyle name="20% - Ênfase3 2 3 2" xfId="128" xr:uid="{905F5468-A6BB-4C37-878D-11FE4B863507}"/>
    <cellStyle name="20% - Ênfase3 2 3 2 2" xfId="129" xr:uid="{4B214CE7-A827-4655-BD07-DE3F9374FF50}"/>
    <cellStyle name="20% - Ênfase3 2 3 3" xfId="130" xr:uid="{481AFF1C-5080-4D4E-BFD8-DF72F9F7B4FD}"/>
    <cellStyle name="20% - Ênfase3 2 3 3 2" xfId="131" xr:uid="{A63FC46E-CE1D-41A9-9BF9-359EF57AA858}"/>
    <cellStyle name="20% - Ênfase3 2 3 4" xfId="132" xr:uid="{AB153301-8D16-465F-BD6C-83A7D3D9F93B}"/>
    <cellStyle name="20% - Ênfase3 2 3_Anexo III - PLO ATA RJ 21_10_15" xfId="133" xr:uid="{DD8FF30B-269B-4AC7-9892-EA7DBAFEFCED}"/>
    <cellStyle name="20% - Ênfase3 2 4" xfId="134" xr:uid="{407986CE-02BD-47C1-9203-69EFA7C2FEAE}"/>
    <cellStyle name="20% - Ênfase3 2 4 2" xfId="135" xr:uid="{A8A651C1-8F3D-4A9F-9553-DC01F56577EE}"/>
    <cellStyle name="20% - Ênfase3 2 5" xfId="136" xr:uid="{860B2689-3571-48F7-99DA-95EE6CABA04B}"/>
    <cellStyle name="20% - Ênfase3 2 5 2" xfId="137" xr:uid="{8A0D3548-EA86-4147-BCFB-B29962937968}"/>
    <cellStyle name="20% - Ênfase3 2 6" xfId="138" xr:uid="{A25F48FC-4660-4E28-B471-723DF78174E6}"/>
    <cellStyle name="20% - Ênfase3 2 6 2" xfId="139" xr:uid="{83532BCC-90D9-4B1B-ADEE-2AB568337599}"/>
    <cellStyle name="20% - Ênfase3 2 7" xfId="140" xr:uid="{EA0CE7BA-9B62-4DBF-90D1-8BE0B9C15F27}"/>
    <cellStyle name="20% - Ênfase3 2 8" xfId="141" xr:uid="{73E17A4D-0840-4DBE-837C-CFA84632F90F}"/>
    <cellStyle name="20% - Ênfase3 2_Anexo III - PLO ATA RJ 21_10_15" xfId="142" xr:uid="{79039796-3724-44B9-88D3-7A801400A737}"/>
    <cellStyle name="20% - Ênfase3 3" xfId="143" xr:uid="{7619C91F-33AB-4335-BFBF-3346698FBB19}"/>
    <cellStyle name="20% - Ênfase3 3 2" xfId="144" xr:uid="{3E0129D5-CB44-4ABB-A82E-1F7D3315D23B}"/>
    <cellStyle name="20% - Ênfase3 4" xfId="145" xr:uid="{13E2B63D-652A-40A8-B2BF-D39139BC4256}"/>
    <cellStyle name="20% - Ênfase3 5" xfId="146" xr:uid="{CEA66E33-80C4-4383-9C01-42DFA463654C}"/>
    <cellStyle name="20% - Ênfase3 6" xfId="147" xr:uid="{6D9E8FFD-8A14-4E26-BD39-6089297EE520}"/>
    <cellStyle name="20% - Ênfase4 2" xfId="148" xr:uid="{4CFC9AE7-C373-4DA5-822E-C2CACAE5592A}"/>
    <cellStyle name="20% - Ênfase4 2 2" xfId="149" xr:uid="{BBFBE935-313C-4B24-823E-06EF9C8DDF5E}"/>
    <cellStyle name="20% - Ênfase4 2 2 2" xfId="150" xr:uid="{85E1E582-3E16-4666-BFE9-D6C6ECB38F47}"/>
    <cellStyle name="20% - Ênfase4 2 2 2 2" xfId="151" xr:uid="{6C57ACB7-053D-4B0F-AD2D-71201887C98A}"/>
    <cellStyle name="20% - Ênfase4 2 2 2 2 2" xfId="152" xr:uid="{F5DA9944-1387-4789-9F14-48C19C8FCA1A}"/>
    <cellStyle name="20% - Ênfase4 2 2 2 3" xfId="153" xr:uid="{F099DD13-786E-4F9C-B795-F7854663FA33}"/>
    <cellStyle name="20% - Ênfase4 2 2 2 3 2" xfId="154" xr:uid="{7977CFFA-30E8-49BA-BA63-2A004307E5D1}"/>
    <cellStyle name="20% - Ênfase4 2 2 2 4" xfId="155" xr:uid="{983140EE-2AEF-4D79-8F9C-652AC4F0433A}"/>
    <cellStyle name="20% - Ênfase4 2 2 2_Anexo III - PLO ATA RJ 21_10_15" xfId="156" xr:uid="{4182C0F0-5D29-4F8E-B7E3-3E0229C00118}"/>
    <cellStyle name="20% - Ênfase4 2 2 3" xfId="157" xr:uid="{B1485DFB-E9F8-465F-8F91-E48568836144}"/>
    <cellStyle name="20% - Ênfase4 2 2 3 2" xfId="158" xr:uid="{B955E684-B3A7-4C01-AC92-237233106CB9}"/>
    <cellStyle name="20% - Ênfase4 2 2 4" xfId="159" xr:uid="{B17CCB59-F429-4F0E-A52A-301F89A4ADF3}"/>
    <cellStyle name="20% - Ênfase4 2 2 4 2" xfId="160" xr:uid="{ED70D74A-1283-455E-A129-4F194AC8B635}"/>
    <cellStyle name="20% - Ênfase4 2 2 5" xfId="161" xr:uid="{93EE1D19-36D4-46E3-BC7B-B864CC69CCE1}"/>
    <cellStyle name="20% - Ênfase4 2 2_Anexo III - PLO ATA RJ 21_10_15" xfId="162" xr:uid="{A793E662-D149-4BD5-9E81-D61921B15164}"/>
    <cellStyle name="20% - Ênfase4 2 3" xfId="163" xr:uid="{CE374EEC-59C9-47A5-8203-83E4B448F976}"/>
    <cellStyle name="20% - Ênfase4 2 3 2" xfId="164" xr:uid="{89C969DF-AF7B-4409-B6EE-3826E2BA6B91}"/>
    <cellStyle name="20% - Ênfase4 2 3 2 2" xfId="165" xr:uid="{CC873249-0663-4DD0-8ACE-45404177A41E}"/>
    <cellStyle name="20% - Ênfase4 2 3 3" xfId="166" xr:uid="{967C47ED-8FFD-4E5B-A20E-5B4BE0048448}"/>
    <cellStyle name="20% - Ênfase4 2 3 3 2" xfId="167" xr:uid="{8F15C9D0-2133-4F30-A36A-3BDBC5329FCB}"/>
    <cellStyle name="20% - Ênfase4 2 3 4" xfId="168" xr:uid="{9752E53B-1B38-40B9-BDC9-58AA9D30E6E5}"/>
    <cellStyle name="20% - Ênfase4 2 3_Anexo III - PLO ATA RJ 21_10_15" xfId="169" xr:uid="{A44F0B26-C1B2-4B0C-A74D-0C0BBF5B04CC}"/>
    <cellStyle name="20% - Ênfase4 2 4" xfId="170" xr:uid="{C5360B55-7A81-4608-B75A-0181FB959648}"/>
    <cellStyle name="20% - Ênfase4 2 4 2" xfId="171" xr:uid="{8375C5E6-89F7-462D-9C54-54AD66E027CA}"/>
    <cellStyle name="20% - Ênfase4 2 5" xfId="172" xr:uid="{BAC5AE76-B996-43A7-8645-628CDD927E16}"/>
    <cellStyle name="20% - Ênfase4 2 5 2" xfId="173" xr:uid="{98C29F5B-C620-4018-9129-8706EE2A222F}"/>
    <cellStyle name="20% - Ênfase4 2 6" xfId="174" xr:uid="{BC8EEB06-BDD3-4FBD-A2D2-0FF6172967BB}"/>
    <cellStyle name="20% - Ênfase4 2 6 2" xfId="175" xr:uid="{4790C20E-EA9C-48E0-8F93-A6E9B98CF3C7}"/>
    <cellStyle name="20% - Ênfase4 2 7" xfId="176" xr:uid="{EC2E4353-3A95-402A-ACEF-D184B8F3BE01}"/>
    <cellStyle name="20% - Ênfase4 2 8" xfId="177" xr:uid="{4ACE2362-9944-43B8-B8E4-B4F625B81D21}"/>
    <cellStyle name="20% - Ênfase4 2_Anexo III - PLO ATA RJ 21_10_15" xfId="178" xr:uid="{B5E709DE-8498-44D7-A139-58CA33150B50}"/>
    <cellStyle name="20% - Ênfase4 3" xfId="179" xr:uid="{E58BD8E8-4E4E-42A1-92DB-E34CAF75DDF3}"/>
    <cellStyle name="20% - Ênfase4 3 2" xfId="180" xr:uid="{E30F8D95-36AD-47A2-A0CC-1479E990A7B5}"/>
    <cellStyle name="20% - Ênfase4 4" xfId="181" xr:uid="{871AEC80-70A8-4125-8C39-00FE225EE3A9}"/>
    <cellStyle name="20% - Ênfase4 5" xfId="182" xr:uid="{2D1849E7-4AB3-485D-A74B-2919580CD53F}"/>
    <cellStyle name="20% - Ênfase4 6" xfId="183" xr:uid="{0AD20C8F-86FA-49EE-9DA6-3BCD027BB697}"/>
    <cellStyle name="20% - Ênfase5 2" xfId="184" xr:uid="{76677575-93D2-4A9B-9458-6B76010C24CA}"/>
    <cellStyle name="20% - Ênfase5 2 2" xfId="185" xr:uid="{DC6E2979-026D-44A3-8753-D0BA116B1AD3}"/>
    <cellStyle name="20% - Ênfase5 2 2 2" xfId="186" xr:uid="{7C5E4D9C-BDDE-4764-B49E-4717FD16BEBC}"/>
    <cellStyle name="20% - Ênfase5 2 2 2 2" xfId="187" xr:uid="{97A0D1E2-3C27-4DCC-ABB1-C13E4A707790}"/>
    <cellStyle name="20% - Ênfase5 2 2 2 2 2" xfId="188" xr:uid="{47B6F3E1-BF29-4A9E-81C3-1EAF83337D1B}"/>
    <cellStyle name="20% - Ênfase5 2 2 2 3" xfId="189" xr:uid="{E6F3D398-7D46-4694-9A76-624577F69A03}"/>
    <cellStyle name="20% - Ênfase5 2 2 2 3 2" xfId="190" xr:uid="{F9E62B1E-0727-4E76-8D3A-1B6F190608B8}"/>
    <cellStyle name="20% - Ênfase5 2 2 2 4" xfId="191" xr:uid="{F2F235AB-3657-4F97-85F0-085F4B3BE505}"/>
    <cellStyle name="20% - Ênfase5 2 2 2_Anexo III - PLO ATA RJ 21_10_15" xfId="192" xr:uid="{943B2589-A957-4DF5-8529-601B45E72325}"/>
    <cellStyle name="20% - Ênfase5 2 2 3" xfId="193" xr:uid="{AA0B8E24-8840-4267-BB54-0A116FAC8DE6}"/>
    <cellStyle name="20% - Ênfase5 2 2 3 2" xfId="194" xr:uid="{4D5C27F3-9D75-4E2C-8854-C73BD849B012}"/>
    <cellStyle name="20% - Ênfase5 2 2 4" xfId="195" xr:uid="{2D52DD4D-68D3-477E-BF0D-407007D54276}"/>
    <cellStyle name="20% - Ênfase5 2 2 4 2" xfId="196" xr:uid="{D1DD2FCD-5CCD-4FAD-AD09-C959693CE379}"/>
    <cellStyle name="20% - Ênfase5 2 2 5" xfId="197" xr:uid="{B3A8B9FD-CF3B-4A36-A7B9-DC9D574B506E}"/>
    <cellStyle name="20% - Ênfase5 2 2_Anexo III - PLO ATA RJ 21_10_15" xfId="198" xr:uid="{15B47973-71AE-477B-8E08-E53801DF947C}"/>
    <cellStyle name="20% - Ênfase5 2 3" xfId="199" xr:uid="{AA9DE041-32A6-4ABF-BE92-FF16A5E3898F}"/>
    <cellStyle name="20% - Ênfase5 2 3 2" xfId="200" xr:uid="{A305ACC7-9CC4-4707-8737-1A2BEC8734B4}"/>
    <cellStyle name="20% - Ênfase5 2 3 2 2" xfId="201" xr:uid="{292B3C7D-2E46-4D1E-B4AA-C37A236952A1}"/>
    <cellStyle name="20% - Ênfase5 2 3 3" xfId="202" xr:uid="{48875AC8-8A8F-4325-B715-FFE634A72733}"/>
    <cellStyle name="20% - Ênfase5 2 3 3 2" xfId="203" xr:uid="{CB50F296-80A7-42CF-B91C-5B03F0DAFFF5}"/>
    <cellStyle name="20% - Ênfase5 2 3 4" xfId="204" xr:uid="{8F4899C5-9201-49FE-A4B8-1C0B667D759B}"/>
    <cellStyle name="20% - Ênfase5 2 3_Anexo III - PLO ATA RJ 21_10_15" xfId="205" xr:uid="{7D09BF7C-F3CD-4845-B573-5F40C6EA8181}"/>
    <cellStyle name="20% - Ênfase5 2 4" xfId="206" xr:uid="{041B4264-5DB2-4688-915A-18D2734F6CF8}"/>
    <cellStyle name="20% - Ênfase5 2 4 2" xfId="207" xr:uid="{C68D22FD-A0A2-421A-9110-7C5352C15CD3}"/>
    <cellStyle name="20% - Ênfase5 2 5" xfId="208" xr:uid="{5E1CCEEF-9076-4EA6-95CA-8191FCD6C9A9}"/>
    <cellStyle name="20% - Ênfase5 2 5 2" xfId="209" xr:uid="{9BD3032E-817E-4E6D-A578-D939C5C2953B}"/>
    <cellStyle name="20% - Ênfase5 2 6" xfId="210" xr:uid="{B2AE37D3-9CAD-482B-B212-AEF651749D1D}"/>
    <cellStyle name="20% - Ênfase5 2 6 2" xfId="211" xr:uid="{17D1BD0F-42D3-48FC-938F-D6C5B1ADEC20}"/>
    <cellStyle name="20% - Ênfase5 2 7" xfId="212" xr:uid="{907EA74A-D069-4C4E-9AFF-51E0B4ED9388}"/>
    <cellStyle name="20% - Ênfase5 2 8" xfId="213" xr:uid="{1095EE13-3E27-4881-A0B4-83D254467D7A}"/>
    <cellStyle name="20% - Ênfase5 2_Anexo III - PLO ATA RJ 21_10_15" xfId="214" xr:uid="{5BDFD152-FD03-4155-99F5-9E450C6A6F1C}"/>
    <cellStyle name="20% - Ênfase5 3" xfId="215" xr:uid="{9E0AF1AC-E758-4623-9C11-E93641FA2E6E}"/>
    <cellStyle name="20% - Ênfase5 3 2" xfId="216" xr:uid="{17B6A779-C1B0-40EF-A756-9F0106B32114}"/>
    <cellStyle name="20% - Ênfase5 4" xfId="217" xr:uid="{467ADFC5-5ABD-4AFE-8740-1A65ABA383C8}"/>
    <cellStyle name="20% - Ênfase5 5" xfId="218" xr:uid="{49234238-9A34-4DDC-A5CD-8F3AFC04CAFF}"/>
    <cellStyle name="20% - Ênfase6 2" xfId="219" xr:uid="{AE926F03-6787-4FEB-AA07-3955598E7163}"/>
    <cellStyle name="20% - Ênfase6 2 2" xfId="220" xr:uid="{03D68ECB-AF2F-49A5-9330-EB4251EC156E}"/>
    <cellStyle name="20% - Ênfase6 2 2 2" xfId="221" xr:uid="{A5858948-1081-4AE8-A60D-35EEBBF3D610}"/>
    <cellStyle name="20% - Ênfase6 2 2 2 2" xfId="222" xr:uid="{7703F4CE-6AB3-41D4-91DC-C7CB0C248534}"/>
    <cellStyle name="20% - Ênfase6 2 2 2 2 2" xfId="223" xr:uid="{A200576F-E2BF-4E76-B33C-078FE55F8F8D}"/>
    <cellStyle name="20% - Ênfase6 2 2 2 3" xfId="224" xr:uid="{C3EB6F11-9332-4A77-A883-62718BAF534D}"/>
    <cellStyle name="20% - Ênfase6 2 2 2 3 2" xfId="225" xr:uid="{E9619CB0-792D-4ADB-8AE7-ED39C5939AFD}"/>
    <cellStyle name="20% - Ênfase6 2 2 2 4" xfId="226" xr:uid="{4332B3EF-EA16-45C2-B586-719C4B5C34EF}"/>
    <cellStyle name="20% - Ênfase6 2 2 2_Anexo III - PLO ATA RJ 21_10_15" xfId="227" xr:uid="{22731F2F-2335-4E62-B98F-4AF69617A85F}"/>
    <cellStyle name="20% - Ênfase6 2 2 3" xfId="228" xr:uid="{4FA36117-C02F-431C-8622-8C10A7722B6F}"/>
    <cellStyle name="20% - Ênfase6 2 2 3 2" xfId="229" xr:uid="{9AECBD8C-3FDB-4E9A-A850-D9AB32A4326F}"/>
    <cellStyle name="20% - Ênfase6 2 2 4" xfId="230" xr:uid="{97D0D1C1-8FE8-4B0B-8A06-C5778C770AE7}"/>
    <cellStyle name="20% - Ênfase6 2 2 4 2" xfId="231" xr:uid="{04CE4664-EFD8-4227-B7CA-35ADD34DB424}"/>
    <cellStyle name="20% - Ênfase6 2 2 5" xfId="232" xr:uid="{BFD514C9-A92D-4E74-90F5-4DD3C83297F5}"/>
    <cellStyle name="20% - Ênfase6 2 2_Anexo III - PLO ATA RJ 21_10_15" xfId="233" xr:uid="{DE6B35B0-A787-444D-B1FD-E081AB0E411D}"/>
    <cellStyle name="20% - Ênfase6 2 3" xfId="234" xr:uid="{32830A9D-64FD-4C61-9250-4C4C6370BD40}"/>
    <cellStyle name="20% - Ênfase6 2 3 2" xfId="235" xr:uid="{72704A3A-ECFC-4729-9518-EE1F45A26020}"/>
    <cellStyle name="20% - Ênfase6 2 3 2 2" xfId="236" xr:uid="{CF9455E3-E742-4E79-93F5-9CAF11F7B5FF}"/>
    <cellStyle name="20% - Ênfase6 2 3 3" xfId="237" xr:uid="{1D1EDF55-CD3F-4503-8EAE-B94641D5D9A7}"/>
    <cellStyle name="20% - Ênfase6 2 3 3 2" xfId="238" xr:uid="{2D22A25A-1A8A-4BA6-8FF7-B0314059C637}"/>
    <cellStyle name="20% - Ênfase6 2 3 4" xfId="239" xr:uid="{95092BA4-C464-46C7-94A5-CB2E22A9519C}"/>
    <cellStyle name="20% - Ênfase6 2 3_Anexo III - PLO ATA RJ 21_10_15" xfId="240" xr:uid="{547653B5-657E-42BC-956E-F533B755298F}"/>
    <cellStyle name="20% - Ênfase6 2 4" xfId="241" xr:uid="{A39B380A-3326-4A6C-8B14-E4A261D0381E}"/>
    <cellStyle name="20% - Ênfase6 2 4 2" xfId="242" xr:uid="{4A7B2070-31C3-4BB5-8D35-68E9811B078D}"/>
    <cellStyle name="20% - Ênfase6 2 5" xfId="243" xr:uid="{05ACE23F-9B56-4FE8-87F1-0C6BA8A05C1B}"/>
    <cellStyle name="20% - Ênfase6 2 5 2" xfId="244" xr:uid="{8C1D205E-3CD4-4D93-A22B-5963186AE854}"/>
    <cellStyle name="20% - Ênfase6 2 6" xfId="245" xr:uid="{5B5527A5-40F8-4677-B9F4-9428427D1CBD}"/>
    <cellStyle name="20% - Ênfase6 2 6 2" xfId="246" xr:uid="{15EA3098-3DF6-4858-A96C-8E849CB5F05D}"/>
    <cellStyle name="20% - Ênfase6 2 7" xfId="247" xr:uid="{903567F7-28DE-44DA-B9A3-33B585B6EAB9}"/>
    <cellStyle name="20% - Ênfase6 2 8" xfId="248" xr:uid="{ED90C3F8-1EB6-4A6E-BDDE-547798D393AA}"/>
    <cellStyle name="20% - Ênfase6 2_Anexo III - PLO ATA RJ 21_10_15" xfId="249" xr:uid="{A2620919-BE9B-476D-869A-ED1517AAA951}"/>
    <cellStyle name="20% - Ênfase6 3" xfId="250" xr:uid="{30AB7FC1-3909-4ABE-82C7-7606BFA5B549}"/>
    <cellStyle name="20% - Ênfase6 3 2" xfId="251" xr:uid="{BF7C5DF9-F2B4-47D3-8303-D3E2101509CE}"/>
    <cellStyle name="20% - Ênfase6 4" xfId="252" xr:uid="{FD705406-E643-4DF4-BF25-3F9259CA5058}"/>
    <cellStyle name="20% - Ênfase6 5" xfId="253" xr:uid="{9321BE90-C39E-46A8-84DA-159AA194DD1E}"/>
    <cellStyle name="40% - Accent1" xfId="254" xr:uid="{19881629-DC60-4959-B5F8-3DC7E3EF78A8}"/>
    <cellStyle name="40% - Accent2" xfId="255" xr:uid="{EEDCAD53-67E3-47CE-A9C7-47D4457942C3}"/>
    <cellStyle name="40% - Accent3" xfId="256" xr:uid="{9A580BB8-ED43-4B83-BCF8-03F2E6969B65}"/>
    <cellStyle name="40% - Accent4" xfId="257" xr:uid="{DF5ECCB3-7249-4438-B06D-1D6340B3217C}"/>
    <cellStyle name="40% - Accent5" xfId="258" xr:uid="{51F35CA3-7CD4-4CD6-A727-334068C07073}"/>
    <cellStyle name="40% - Accent6" xfId="259" xr:uid="{7375ED92-1959-41ED-AC5F-F6AB71F47DD3}"/>
    <cellStyle name="40% - Ênfase1 2" xfId="260" xr:uid="{B24D2D92-42F0-4850-9257-12E15D0D33B8}"/>
    <cellStyle name="40% - Ênfase1 2 2" xfId="261" xr:uid="{005AA0D7-395A-44FB-9294-264C5AACF653}"/>
    <cellStyle name="40% - Ênfase1 2 2 2" xfId="262" xr:uid="{157B6438-F800-4737-9E7E-2ABF0CB26EF3}"/>
    <cellStyle name="40% - Ênfase1 2 2 2 2" xfId="263" xr:uid="{916F3EA9-D89D-4B65-946E-C6952468BDE5}"/>
    <cellStyle name="40% - Ênfase1 2 2 2 2 2" xfId="264" xr:uid="{51E84B96-DD8B-494B-91F4-9B88E87885BF}"/>
    <cellStyle name="40% - Ênfase1 2 2 2 3" xfId="265" xr:uid="{15D8CCAD-6635-4C14-86A8-602325FBB8CB}"/>
    <cellStyle name="40% - Ênfase1 2 2 2 3 2" xfId="266" xr:uid="{C6A051F4-FDF4-4767-9D3D-C83A6635D73D}"/>
    <cellStyle name="40% - Ênfase1 2 2 2 4" xfId="267" xr:uid="{A34ED6DE-36E3-4A8E-879C-6E808AFC743A}"/>
    <cellStyle name="40% - Ênfase1 2 2 2_Anexo III - PLO ATA RJ 21_10_15" xfId="268" xr:uid="{6C6B30B1-DB28-4F96-9A0B-9980A7C6EEF8}"/>
    <cellStyle name="40% - Ênfase1 2 2 3" xfId="269" xr:uid="{14AD228F-604C-4119-8F18-DB4BE333B6CB}"/>
    <cellStyle name="40% - Ênfase1 2 2 3 2" xfId="270" xr:uid="{AB29550C-F20D-41E6-A6E2-20CDC6751412}"/>
    <cellStyle name="40% - Ênfase1 2 2 4" xfId="271" xr:uid="{24BDE17F-8E51-449D-A459-2C6D64779485}"/>
    <cellStyle name="40% - Ênfase1 2 2 4 2" xfId="272" xr:uid="{9FEFA268-DA8C-4E7D-958C-0784C22738C4}"/>
    <cellStyle name="40% - Ênfase1 2 2 5" xfId="273" xr:uid="{BAA6C3CC-3110-4220-AE0D-072E29C19101}"/>
    <cellStyle name="40% - Ênfase1 2 2_Anexo III - PLO ATA RJ 21_10_15" xfId="274" xr:uid="{F8F25D4D-BD75-4B73-BE78-351E552F7441}"/>
    <cellStyle name="40% - Ênfase1 2 3" xfId="275" xr:uid="{7FB5FE98-8434-4911-AE7F-D06193F9544C}"/>
    <cellStyle name="40% - Ênfase1 2 3 2" xfId="276" xr:uid="{727C90C6-80E6-4B2A-BC6C-60479B0A20F4}"/>
    <cellStyle name="40% - Ênfase1 2 3 2 2" xfId="277" xr:uid="{746A5331-8908-4A1E-A267-40986FEC814C}"/>
    <cellStyle name="40% - Ênfase1 2 3 3" xfId="278" xr:uid="{C62E7A60-1834-4A84-8E79-A9A0A68410CE}"/>
    <cellStyle name="40% - Ênfase1 2 3 3 2" xfId="279" xr:uid="{E1D3B027-6B89-4280-BA0A-2EA2A8E58995}"/>
    <cellStyle name="40% - Ênfase1 2 3 4" xfId="280" xr:uid="{BB9B4EDD-212D-4FBF-833F-F46C3CC8EF4D}"/>
    <cellStyle name="40% - Ênfase1 2 3_Anexo III - PLO ATA RJ 21_10_15" xfId="281" xr:uid="{AF4AC437-2A46-41B5-9AA2-66C9C3C53E10}"/>
    <cellStyle name="40% - Ênfase1 2 4" xfId="282" xr:uid="{4451DA33-EF25-4774-A3EB-64490437BCC9}"/>
    <cellStyle name="40% - Ênfase1 2 4 2" xfId="283" xr:uid="{7773404F-8101-4AEE-9D93-6F62F7DF1A90}"/>
    <cellStyle name="40% - Ênfase1 2 5" xfId="284" xr:uid="{4136D6D8-E8B4-4017-A9C9-F0D8381C28AA}"/>
    <cellStyle name="40% - Ênfase1 2 5 2" xfId="285" xr:uid="{7EF9001F-4FC8-4BBB-A5DB-E28DBE934858}"/>
    <cellStyle name="40% - Ênfase1 2 6" xfId="286" xr:uid="{513F6A97-AA91-4D01-AC3A-55489D926189}"/>
    <cellStyle name="40% - Ênfase1 2 6 2" xfId="287" xr:uid="{4B3DA9EC-C10E-4F38-AB10-FA55E7FA4F3B}"/>
    <cellStyle name="40% - Ênfase1 2 7" xfId="288" xr:uid="{706FC963-D10C-4B60-82AB-B8F577F2C276}"/>
    <cellStyle name="40% - Ênfase1 2 8" xfId="289" xr:uid="{3DF5027C-4961-4BFC-8D47-A3666F8E4E09}"/>
    <cellStyle name="40% - Ênfase1 2_Anexo III - PLO ATA RJ 21_10_15" xfId="290" xr:uid="{BE84A817-70A7-41D6-A8D4-B028CEB98164}"/>
    <cellStyle name="40% - Ênfase1 3" xfId="291" xr:uid="{3A6982DF-123A-44CC-A617-89857DF59EBB}"/>
    <cellStyle name="40% - Ênfase1 3 2" xfId="292" xr:uid="{C0EF70ED-7055-48F7-B62C-0CCCC1AC53AA}"/>
    <cellStyle name="40% - Ênfase1 4" xfId="293" xr:uid="{91388027-088D-441D-BA9A-84C0BE59172E}"/>
    <cellStyle name="40% - Ênfase1 5" xfId="294" xr:uid="{E0BEC438-EBD0-4CFC-BA1E-0FB33C5EFB00}"/>
    <cellStyle name="40% - Ênfase2 2" xfId="295" xr:uid="{D6BD4EBE-DA48-4F78-820D-A0FB4759BC3A}"/>
    <cellStyle name="40% - Ênfase2 2 2" xfId="296" xr:uid="{29A5D1A6-50DB-4FDF-B2DA-AFE0746D18AC}"/>
    <cellStyle name="40% - Ênfase2 2 2 2" xfId="297" xr:uid="{DD93C098-2E92-4E46-998B-1C032792DDEC}"/>
    <cellStyle name="40% - Ênfase2 2 2 2 2" xfId="298" xr:uid="{7BAC1FF7-EB44-48BC-AAF0-240C56202094}"/>
    <cellStyle name="40% - Ênfase2 2 2 2 2 2" xfId="299" xr:uid="{9010FB3E-7AA2-441C-9AEA-D080D0F31E38}"/>
    <cellStyle name="40% - Ênfase2 2 2 2 3" xfId="300" xr:uid="{57786264-F53A-4C3F-9470-C6A6371FDAA0}"/>
    <cellStyle name="40% - Ênfase2 2 2 2 3 2" xfId="301" xr:uid="{A53EC0A5-8DC9-42C3-939E-99EB92673F92}"/>
    <cellStyle name="40% - Ênfase2 2 2 2 4" xfId="302" xr:uid="{EBD387C8-920C-4498-B8D0-9C15617E38DE}"/>
    <cellStyle name="40% - Ênfase2 2 2 2_Anexo III - PLO ATA RJ 21_10_15" xfId="303" xr:uid="{7367013B-3D81-4698-A98D-CEC7CF646D4B}"/>
    <cellStyle name="40% - Ênfase2 2 2 3" xfId="304" xr:uid="{83630F5C-6390-4046-9C26-78273C22EF15}"/>
    <cellStyle name="40% - Ênfase2 2 2 3 2" xfId="305" xr:uid="{31503579-6574-49D8-A607-BBA15C60590D}"/>
    <cellStyle name="40% - Ênfase2 2 2 4" xfId="306" xr:uid="{4C369EC0-EDF4-4C9F-81BD-BDC1E2EE1C2E}"/>
    <cellStyle name="40% - Ênfase2 2 2 4 2" xfId="307" xr:uid="{6143A70C-F885-45EB-B798-D8413025AD5D}"/>
    <cellStyle name="40% - Ênfase2 2 2 5" xfId="308" xr:uid="{9498E7D9-1E2D-4726-80FE-3681D7CBC553}"/>
    <cellStyle name="40% - Ênfase2 2 2_Anexo III - PLO ATA RJ 21_10_15" xfId="309" xr:uid="{EF05E7D1-799F-4F02-96CD-E7EBB8B3C8DA}"/>
    <cellStyle name="40% - Ênfase2 2 3" xfId="310" xr:uid="{6FD6AB4B-8FDB-4140-BCC0-4C1BB3C91206}"/>
    <cellStyle name="40% - Ênfase2 2 3 2" xfId="311" xr:uid="{CD89551C-CEF5-4AEF-BA91-D432371FF1F1}"/>
    <cellStyle name="40% - Ênfase2 2 3 2 2" xfId="312" xr:uid="{E566CEC0-6F71-4D62-8650-50999793A4CF}"/>
    <cellStyle name="40% - Ênfase2 2 3 3" xfId="313" xr:uid="{21EC2C0A-3697-4BC5-818B-E897839E9C79}"/>
    <cellStyle name="40% - Ênfase2 2 3 3 2" xfId="314" xr:uid="{B4BFE323-BE84-4521-AFC6-7B0EADCA1011}"/>
    <cellStyle name="40% - Ênfase2 2 3 4" xfId="315" xr:uid="{7D1AC8A7-6F13-4C5F-A236-832C45504D85}"/>
    <cellStyle name="40% - Ênfase2 2 3_Anexo III - PLO ATA RJ 21_10_15" xfId="316" xr:uid="{746367CA-BE7C-4F62-923F-EF39B38AC39B}"/>
    <cellStyle name="40% - Ênfase2 2 4" xfId="317" xr:uid="{BAF05440-99F7-4311-B1B5-1E242EBB6BDB}"/>
    <cellStyle name="40% - Ênfase2 2 4 2" xfId="318" xr:uid="{0F3F3AAC-CDE1-4903-8551-E391C9D8048E}"/>
    <cellStyle name="40% - Ênfase2 2 5" xfId="319" xr:uid="{CE4952D9-6975-4385-93E1-4E1916A90E63}"/>
    <cellStyle name="40% - Ênfase2 2 5 2" xfId="320" xr:uid="{AD8B99DE-EC10-4619-98AE-F28A7082656E}"/>
    <cellStyle name="40% - Ênfase2 2 6" xfId="321" xr:uid="{A2B32DE6-1329-4C96-9072-D9664DDAD52D}"/>
    <cellStyle name="40% - Ênfase2 2 6 2" xfId="322" xr:uid="{318777E5-5AB2-4E91-8B9F-6DB49921BC9B}"/>
    <cellStyle name="40% - Ênfase2 2 7" xfId="323" xr:uid="{8EF0AA83-6531-47C5-AE73-2B595136156E}"/>
    <cellStyle name="40% - Ênfase2 2 8" xfId="324" xr:uid="{4EEA0731-2A12-4FEC-8A59-777E68565021}"/>
    <cellStyle name="40% - Ênfase2 2_Anexo III - PLO ATA RJ 21_10_15" xfId="325" xr:uid="{464641CD-5E6A-42E0-9B8F-5736D6F4EB31}"/>
    <cellStyle name="40% - Ênfase2 3" xfId="326" xr:uid="{16C649D9-C49E-4CFC-BF18-23B7864B56A6}"/>
    <cellStyle name="40% - Ênfase2 3 2" xfId="327" xr:uid="{CD786061-A0E9-4059-85B8-70F8DCDE2819}"/>
    <cellStyle name="40% - Ênfase2 4" xfId="328" xr:uid="{ABFE47AA-267B-46C3-A7BC-7518D2F5F911}"/>
    <cellStyle name="40% - Ênfase2 5" xfId="329" xr:uid="{96E7B180-4D3B-4C2A-B510-3B344AC2E99E}"/>
    <cellStyle name="40% - Ênfase3 2" xfId="330" xr:uid="{CE0264CD-2757-4F75-8F29-DD1EB5E0135B}"/>
    <cellStyle name="40% - Ênfase3 2 2" xfId="331" xr:uid="{811A70B8-1A61-4890-8FBE-A8ACA30F94EA}"/>
    <cellStyle name="40% - Ênfase3 2 2 2" xfId="332" xr:uid="{3D2113DA-7C9B-40A1-BB7E-B09EF6D44C5C}"/>
    <cellStyle name="40% - Ênfase3 2 2 2 2" xfId="333" xr:uid="{807E3404-D604-4096-9FFB-91DE91BFEF26}"/>
    <cellStyle name="40% - Ênfase3 2 2 2 2 2" xfId="334" xr:uid="{CEFA87C2-D18E-4F7B-A1F7-C45E51DEF442}"/>
    <cellStyle name="40% - Ênfase3 2 2 2 3" xfId="335" xr:uid="{0CC68D6C-50DA-46B9-999D-C749C3BC8EB2}"/>
    <cellStyle name="40% - Ênfase3 2 2 2 3 2" xfId="336" xr:uid="{DBAC3119-5B66-4C2F-A6E7-7FAFF5403995}"/>
    <cellStyle name="40% - Ênfase3 2 2 2 4" xfId="337" xr:uid="{39F2A723-63E3-468F-813B-2693D8BCDF14}"/>
    <cellStyle name="40% - Ênfase3 2 2 2_Anexo III - PLO ATA RJ 21_10_15" xfId="338" xr:uid="{9956C177-6D0F-4544-92DF-9271F1161957}"/>
    <cellStyle name="40% - Ênfase3 2 2 3" xfId="339" xr:uid="{55BD2B6D-21FF-4F76-B7BA-08724ABFC6FB}"/>
    <cellStyle name="40% - Ênfase3 2 2 3 2" xfId="340" xr:uid="{2C74D589-64E9-42C8-9AC4-8C5FE0D13EF7}"/>
    <cellStyle name="40% - Ênfase3 2 2 4" xfId="341" xr:uid="{6E806EEE-831B-43A9-BD59-AFA89AD93D44}"/>
    <cellStyle name="40% - Ênfase3 2 2 4 2" xfId="342" xr:uid="{1D72850B-16B5-466E-820B-2D9BEA3AC309}"/>
    <cellStyle name="40% - Ênfase3 2 2 5" xfId="343" xr:uid="{668C3BB0-6E5D-4EC5-ADD7-138953B10C52}"/>
    <cellStyle name="40% - Ênfase3 2 2_Anexo III - PLO ATA RJ 21_10_15" xfId="344" xr:uid="{764AE2FD-EBB2-4384-90D1-909F4D0CF7A1}"/>
    <cellStyle name="40% - Ênfase3 2 3" xfId="345" xr:uid="{953D0F1D-CDCD-4710-A39C-9F99A65F2C22}"/>
    <cellStyle name="40% - Ênfase3 2 3 2" xfId="346" xr:uid="{85BC736D-1076-4ECD-8A7F-17708ADFCEAE}"/>
    <cellStyle name="40% - Ênfase3 2 3 2 2" xfId="347" xr:uid="{BBA67499-EEA7-4C4D-8E60-BFFDEE5A131E}"/>
    <cellStyle name="40% - Ênfase3 2 3 3" xfId="348" xr:uid="{2D900313-6029-4DAB-BD83-A4C0A4FD8FB0}"/>
    <cellStyle name="40% - Ênfase3 2 3 3 2" xfId="349" xr:uid="{DC1A146C-BCF8-48EE-B6F6-81026FCAC7A7}"/>
    <cellStyle name="40% - Ênfase3 2 3 4" xfId="350" xr:uid="{1EC43948-2482-4FAD-BDDF-EE1E2F8241F4}"/>
    <cellStyle name="40% - Ênfase3 2 3_Anexo III - PLO ATA RJ 21_10_15" xfId="351" xr:uid="{54B1D4A0-BA89-4626-AC82-7AB600483B00}"/>
    <cellStyle name="40% - Ênfase3 2 4" xfId="352" xr:uid="{C6A3A8E6-3DAC-497A-ADFB-F8B53A03F004}"/>
    <cellStyle name="40% - Ênfase3 2 4 2" xfId="353" xr:uid="{436D4AA8-3717-4FE3-94C5-B86717B42540}"/>
    <cellStyle name="40% - Ênfase3 2 5" xfId="354" xr:uid="{3F483A60-46F2-4B82-98FB-BCECC7385D8E}"/>
    <cellStyle name="40% - Ênfase3 2 5 2" xfId="355" xr:uid="{791DA1E9-5B3D-44C9-A9C9-751A40E29EB1}"/>
    <cellStyle name="40% - Ênfase3 2 6" xfId="356" xr:uid="{A689EC34-551E-4171-A209-DA061551978B}"/>
    <cellStyle name="40% - Ênfase3 2 6 2" xfId="357" xr:uid="{0C2841A7-337B-4ACC-9CE6-DD9D8B666ACB}"/>
    <cellStyle name="40% - Ênfase3 2 7" xfId="358" xr:uid="{114B9229-6F58-494D-B658-A561941369F0}"/>
    <cellStyle name="40% - Ênfase3 2 8" xfId="359" xr:uid="{E233DBB0-2C4F-4A6D-8E94-F63144FA9272}"/>
    <cellStyle name="40% - Ênfase3 2_Anexo III - PLO ATA RJ 21_10_15" xfId="360" xr:uid="{44CF5808-BCC5-45D6-AB57-862F18C933AB}"/>
    <cellStyle name="40% - Ênfase3 3" xfId="361" xr:uid="{B07DF693-784D-43E2-8475-8523BFE970E0}"/>
    <cellStyle name="40% - Ênfase3 3 2" xfId="362" xr:uid="{FCF24777-FBE7-40C4-92DA-43C68522670C}"/>
    <cellStyle name="40% - Ênfase3 4" xfId="363" xr:uid="{078D9318-7C46-4E9D-866C-592EE21BC010}"/>
    <cellStyle name="40% - Ênfase3 5" xfId="364" xr:uid="{E3574080-39CE-446C-B79D-BA1A5B3E5A4B}"/>
    <cellStyle name="40% - Ênfase3 6" xfId="365" xr:uid="{2FD4933F-EF19-41F9-B872-9FFDE57A8AD2}"/>
    <cellStyle name="40% - Ênfase4 2" xfId="366" xr:uid="{33010267-A1FB-471A-908B-E85C3613C741}"/>
    <cellStyle name="40% - Ênfase4 2 2" xfId="367" xr:uid="{855DA169-B9C0-4BD1-94D0-CB04F86FD009}"/>
    <cellStyle name="40% - Ênfase4 2 2 2" xfId="368" xr:uid="{A58E9931-473C-4195-A997-83F929968A10}"/>
    <cellStyle name="40% - Ênfase4 2 2 2 2" xfId="369" xr:uid="{154F1D5D-54D8-4776-B934-CBA84A294760}"/>
    <cellStyle name="40% - Ênfase4 2 2 2 2 2" xfId="370" xr:uid="{5D1A9C71-5112-4A1F-AC91-A7F17DBF325F}"/>
    <cellStyle name="40% - Ênfase4 2 2 2 3" xfId="371" xr:uid="{7BCBF0F1-7C2D-4CDE-A944-D6C974AB5C40}"/>
    <cellStyle name="40% - Ênfase4 2 2 2 3 2" xfId="372" xr:uid="{791B8471-ED06-4105-AA1D-309241E7686F}"/>
    <cellStyle name="40% - Ênfase4 2 2 2 4" xfId="373" xr:uid="{FE729008-34A9-4AE9-A3CA-73796D25628E}"/>
    <cellStyle name="40% - Ênfase4 2 2 2_Anexo III - PLO ATA RJ 21_10_15" xfId="374" xr:uid="{8D12C627-8DA5-4B98-BEA4-F0BA1755C798}"/>
    <cellStyle name="40% - Ênfase4 2 2 3" xfId="375" xr:uid="{976F667A-C675-4410-8E25-E946873FB10D}"/>
    <cellStyle name="40% - Ênfase4 2 2 3 2" xfId="376" xr:uid="{C990CCA7-122B-4571-8CEB-1C79300D3E28}"/>
    <cellStyle name="40% - Ênfase4 2 2 4" xfId="377" xr:uid="{CD518C1D-125F-4E34-86C3-475EC1E14A5D}"/>
    <cellStyle name="40% - Ênfase4 2 2 4 2" xfId="378" xr:uid="{12154AD1-87D6-43E5-AC94-5DC215380D5C}"/>
    <cellStyle name="40% - Ênfase4 2 2 5" xfId="379" xr:uid="{41221A75-79FF-492C-8DC6-D9AC50D7ADEA}"/>
    <cellStyle name="40% - Ênfase4 2 2_Anexo III - PLO ATA RJ 21_10_15" xfId="380" xr:uid="{6731D388-175C-4D59-85C4-EB06AD4D444D}"/>
    <cellStyle name="40% - Ênfase4 2 3" xfId="381" xr:uid="{1A79D959-E6EF-4AD5-9828-DA811BB2474A}"/>
    <cellStyle name="40% - Ênfase4 2 3 2" xfId="382" xr:uid="{D7265E30-3682-4887-B9A2-F281A231D428}"/>
    <cellStyle name="40% - Ênfase4 2 3 2 2" xfId="383" xr:uid="{5DD1DF91-298C-4CC8-A491-9B8551100FA0}"/>
    <cellStyle name="40% - Ênfase4 2 3 3" xfId="384" xr:uid="{7FFB0B4B-843C-4051-A958-CFB2EEE004E1}"/>
    <cellStyle name="40% - Ênfase4 2 3 3 2" xfId="385" xr:uid="{4CC0A91A-C18E-4664-A1F6-19F2E8C6BE8E}"/>
    <cellStyle name="40% - Ênfase4 2 3 4" xfId="386" xr:uid="{4CE5C3CA-8A15-4296-A495-DAFC7FFAC10A}"/>
    <cellStyle name="40% - Ênfase4 2 3_Anexo III - PLO ATA RJ 21_10_15" xfId="387" xr:uid="{12E0B6E7-50C5-41EE-A396-61D498A31673}"/>
    <cellStyle name="40% - Ênfase4 2 4" xfId="388" xr:uid="{E2FFC703-9D65-4D81-B6C5-A56D89BA2E70}"/>
    <cellStyle name="40% - Ênfase4 2 4 2" xfId="389" xr:uid="{5E3AC873-7375-4440-BD95-B808332E54BC}"/>
    <cellStyle name="40% - Ênfase4 2 5" xfId="390" xr:uid="{8C8A716C-EE76-4616-A745-8E487BDE277E}"/>
    <cellStyle name="40% - Ênfase4 2 5 2" xfId="391" xr:uid="{BB9869CA-633C-4B48-BE11-82DD49041C96}"/>
    <cellStyle name="40% - Ênfase4 2 6" xfId="392" xr:uid="{38E22F5E-2154-416B-84F3-5F49EBD5F883}"/>
    <cellStyle name="40% - Ênfase4 2 6 2" xfId="393" xr:uid="{14CDD06F-6B82-4276-8980-10866F732E84}"/>
    <cellStyle name="40% - Ênfase4 2 7" xfId="394" xr:uid="{D3AED056-3FBC-4B8C-B39A-4D663BC370B2}"/>
    <cellStyle name="40% - Ênfase4 2 8" xfId="395" xr:uid="{C1B5C1AF-A5AC-4A8B-9E20-08C96A682C87}"/>
    <cellStyle name="40% - Ênfase4 2_Anexo III - PLO ATA RJ 21_10_15" xfId="396" xr:uid="{393FEC9D-49D3-43CF-AE36-994B374F680E}"/>
    <cellStyle name="40% - Ênfase4 3" xfId="397" xr:uid="{62B96E26-3AE8-488A-AD91-7FFA5EA98242}"/>
    <cellStyle name="40% - Ênfase4 3 2" xfId="398" xr:uid="{20C94522-DB08-443E-962E-E4D7601C9BE5}"/>
    <cellStyle name="40% - Ênfase4 4" xfId="399" xr:uid="{8CBC54CB-A1A7-4815-B314-B17030121522}"/>
    <cellStyle name="40% - Ênfase4 5" xfId="400" xr:uid="{535D0DEC-C6C2-49B1-86EC-3B1BF6934412}"/>
    <cellStyle name="40% - Ênfase5 2" xfId="401" xr:uid="{82051A6F-E5F3-4F89-A30B-C80DE996C32C}"/>
    <cellStyle name="40% - Ênfase5 2 2" xfId="402" xr:uid="{55FFF7C5-4189-4108-B63F-72DE0CC14E57}"/>
    <cellStyle name="40% - Ênfase5 2 2 2" xfId="403" xr:uid="{063B0443-7943-4E09-9BA5-94CFFD4D9757}"/>
    <cellStyle name="40% - Ênfase5 2 2 2 2" xfId="404" xr:uid="{F3AB195C-BB91-43E6-A470-F0C91EDB73C2}"/>
    <cellStyle name="40% - Ênfase5 2 2 2 2 2" xfId="405" xr:uid="{F3A4A175-5891-4F95-B39E-3E670C50DEC6}"/>
    <cellStyle name="40% - Ênfase5 2 2 2 3" xfId="406" xr:uid="{A451140B-433F-4517-87A6-369BE6524D56}"/>
    <cellStyle name="40% - Ênfase5 2 2 2 3 2" xfId="407" xr:uid="{BAD289AD-87D8-4820-85A7-C428096A4ADF}"/>
    <cellStyle name="40% - Ênfase5 2 2 2 4" xfId="408" xr:uid="{53DC71F7-F807-4C51-8CF2-E348D0B106C5}"/>
    <cellStyle name="40% - Ênfase5 2 2 2_Anexo III - PLO ATA RJ 21_10_15" xfId="409" xr:uid="{BB830BA3-126C-422E-96D1-6C26AAE93232}"/>
    <cellStyle name="40% - Ênfase5 2 2 3" xfId="410" xr:uid="{D6BB54FB-49B0-477C-BECF-1321AAC03C81}"/>
    <cellStyle name="40% - Ênfase5 2 2 3 2" xfId="411" xr:uid="{9F521675-AC4C-4729-AFA7-4AEF191A2D4A}"/>
    <cellStyle name="40% - Ênfase5 2 2 4" xfId="412" xr:uid="{98F57E69-FF75-400B-8737-76F97CE8C1C0}"/>
    <cellStyle name="40% - Ênfase5 2 2 4 2" xfId="413" xr:uid="{8CB74617-8E0B-4AE1-88F8-2EBD5C4A2378}"/>
    <cellStyle name="40% - Ênfase5 2 2 5" xfId="414" xr:uid="{25B753E6-FD26-43C0-A9A6-656D6FF2E0F0}"/>
    <cellStyle name="40% - Ênfase5 2 2_Anexo III - PLO ATA RJ 21_10_15" xfId="415" xr:uid="{E30C6475-06EA-4371-AB80-4B02FCC8D70B}"/>
    <cellStyle name="40% - Ênfase5 2 3" xfId="416" xr:uid="{0F301CF8-286C-4E73-B4DE-34040B503413}"/>
    <cellStyle name="40% - Ênfase5 2 3 2" xfId="417" xr:uid="{77E57DFC-D860-43FC-801E-6F4F1BEFAE48}"/>
    <cellStyle name="40% - Ênfase5 2 3 2 2" xfId="418" xr:uid="{B9FC9A9E-644D-4639-BFAC-F8E804AB6C28}"/>
    <cellStyle name="40% - Ênfase5 2 3 3" xfId="419" xr:uid="{8157A0A8-D746-4BF0-8C68-BE57813A357B}"/>
    <cellStyle name="40% - Ênfase5 2 3 3 2" xfId="420" xr:uid="{DEF423DA-E56E-4245-892D-7CD1A8580639}"/>
    <cellStyle name="40% - Ênfase5 2 3 4" xfId="421" xr:uid="{0CBFCF2B-552B-495D-883C-7DAD6BF2A006}"/>
    <cellStyle name="40% - Ênfase5 2 3_Anexo III - PLO ATA RJ 21_10_15" xfId="422" xr:uid="{3BB88786-C22C-4D92-8DBA-F4A98D74E51B}"/>
    <cellStyle name="40% - Ênfase5 2 4" xfId="423" xr:uid="{429DCA17-F9D6-4B55-A0B8-B29643A54F56}"/>
    <cellStyle name="40% - Ênfase5 2 4 2" xfId="424" xr:uid="{2EBCEA4A-9E37-4554-8209-F25846C241E1}"/>
    <cellStyle name="40% - Ênfase5 2 5" xfId="425" xr:uid="{FE948652-F240-4841-844E-7CA9078C77E3}"/>
    <cellStyle name="40% - Ênfase5 2 5 2" xfId="426" xr:uid="{EBB7460D-7E59-43C5-B348-5AA6353961BD}"/>
    <cellStyle name="40% - Ênfase5 2 6" xfId="427" xr:uid="{67AC62B7-9AB4-423C-A76E-B7B1C4D03F26}"/>
    <cellStyle name="40% - Ênfase5 2 6 2" xfId="428" xr:uid="{58DB3F73-1164-43C1-9CCC-3BBED3A90D7E}"/>
    <cellStyle name="40% - Ênfase5 2 7" xfId="429" xr:uid="{428EE313-3DC5-4B51-9C62-6610D4D73939}"/>
    <cellStyle name="40% - Ênfase5 2 8" xfId="430" xr:uid="{C1CB2E64-4158-4485-A87A-E5691C4DE292}"/>
    <cellStyle name="40% - Ênfase5 2_Anexo III - PLO ATA RJ 21_10_15" xfId="431" xr:uid="{1FC3F155-FC96-451B-8AAA-8FF5FA632B1F}"/>
    <cellStyle name="40% - Ênfase5 3" xfId="432" xr:uid="{2EB8708F-2677-4FEC-AD9B-EE128B48D2D9}"/>
    <cellStyle name="40% - Ênfase5 3 2" xfId="433" xr:uid="{861A0861-F90A-481C-B4F8-8AFA4D32D8B6}"/>
    <cellStyle name="40% - Ênfase5 4" xfId="434" xr:uid="{0BEBE999-0B77-4DAC-BEA6-BD41062BEE82}"/>
    <cellStyle name="40% - Ênfase5 5" xfId="435" xr:uid="{320FF4F4-DF1B-4B2C-AA0A-819541A24F0A}"/>
    <cellStyle name="40% - Ênfase6 2" xfId="436" xr:uid="{C5655C7D-BD85-4CF1-884E-46516D0DDF97}"/>
    <cellStyle name="40% - Ênfase6 2 2" xfId="437" xr:uid="{078C0098-5EC0-49A5-946B-26BEB26F11D9}"/>
    <cellStyle name="40% - Ênfase6 2 2 2" xfId="438" xr:uid="{DFA37823-A9BA-4526-AD03-551C263C0BD4}"/>
    <cellStyle name="40% - Ênfase6 2 2 2 2" xfId="439" xr:uid="{D844659B-EFFB-4BB7-ADB8-5A846D5EAAAF}"/>
    <cellStyle name="40% - Ênfase6 2 2 2 2 2" xfId="440" xr:uid="{AB646F03-FC99-41BC-B52F-35052A75239B}"/>
    <cellStyle name="40% - Ênfase6 2 2 2 3" xfId="441" xr:uid="{CA049408-F66B-431F-82A5-41C4F4366C60}"/>
    <cellStyle name="40% - Ênfase6 2 2 2 3 2" xfId="442" xr:uid="{2BF5E045-DC35-4B85-A755-A08DBC1772B7}"/>
    <cellStyle name="40% - Ênfase6 2 2 2 4" xfId="443" xr:uid="{C6B3ED9E-2792-41F0-A1F0-7FCE958A5681}"/>
    <cellStyle name="40% - Ênfase6 2 2 2_Anexo III - PLO ATA RJ 21_10_15" xfId="444" xr:uid="{5BD1946D-B8DC-4E45-B021-F2D9D1552406}"/>
    <cellStyle name="40% - Ênfase6 2 2 3" xfId="445" xr:uid="{D5B19B76-C43F-40EF-8225-1B62489F1BC0}"/>
    <cellStyle name="40% - Ênfase6 2 2 3 2" xfId="446" xr:uid="{4191570D-CD7D-4D76-98D3-E65A838A9083}"/>
    <cellStyle name="40% - Ênfase6 2 2 4" xfId="447" xr:uid="{60614A60-56FF-433C-8F5C-BC3BB225C119}"/>
    <cellStyle name="40% - Ênfase6 2 2 4 2" xfId="448" xr:uid="{57C971AA-5561-46E3-922B-593A01705F1B}"/>
    <cellStyle name="40% - Ênfase6 2 2 5" xfId="449" xr:uid="{7A856F0E-D064-4482-B5E5-DD8028D3F967}"/>
    <cellStyle name="40% - Ênfase6 2 2_Anexo III - PLO ATA RJ 21_10_15" xfId="450" xr:uid="{960FCB6F-4312-4491-8D4F-46179D6C1FE6}"/>
    <cellStyle name="40% - Ênfase6 2 3" xfId="451" xr:uid="{19AD5EC5-EC22-4303-B0D1-D622975F17CF}"/>
    <cellStyle name="40% - Ênfase6 2 3 2" xfId="452" xr:uid="{1ADE5A58-EAA2-43C7-88F8-5DAB04FAD40C}"/>
    <cellStyle name="40% - Ênfase6 2 3 2 2" xfId="453" xr:uid="{61A6BE72-AEE9-41DC-8A78-68CB4ECBA6E5}"/>
    <cellStyle name="40% - Ênfase6 2 3 3" xfId="454" xr:uid="{49851B17-67FA-49DE-BE2D-17FB7D474662}"/>
    <cellStyle name="40% - Ênfase6 2 3 3 2" xfId="455" xr:uid="{73F5E72E-A0DD-4035-8646-945D5A31FD2E}"/>
    <cellStyle name="40% - Ênfase6 2 3 4" xfId="456" xr:uid="{63B0CCE2-E394-4E58-8767-090985DF289E}"/>
    <cellStyle name="40% - Ênfase6 2 3_Anexo III - PLO ATA RJ 21_10_15" xfId="457" xr:uid="{252B2FBB-EF2C-487B-9FDB-4FB969058551}"/>
    <cellStyle name="40% - Ênfase6 2 4" xfId="458" xr:uid="{56F8FFEC-804B-4849-9307-F6822BD35B45}"/>
    <cellStyle name="40% - Ênfase6 2 4 2" xfId="459" xr:uid="{F430A585-5FD3-4171-A2A2-801CB8DBE6EE}"/>
    <cellStyle name="40% - Ênfase6 2 5" xfId="460" xr:uid="{A97602C8-868C-4ED4-A79D-4B9EBBBBFA83}"/>
    <cellStyle name="40% - Ênfase6 2 5 2" xfId="461" xr:uid="{2D0962F5-16D5-4D9E-9DDC-D5993A5CD978}"/>
    <cellStyle name="40% - Ênfase6 2 6" xfId="462" xr:uid="{717B9CE0-5A25-4C3F-881F-915CD59C0421}"/>
    <cellStyle name="40% - Ênfase6 2 6 2" xfId="463" xr:uid="{FA3382F8-C4EF-4137-B7B5-E80B7C40D9AE}"/>
    <cellStyle name="40% - Ênfase6 2 7" xfId="464" xr:uid="{B8744C98-2CB8-454A-8EBA-27948886F9DF}"/>
    <cellStyle name="40% - Ênfase6 2 8" xfId="465" xr:uid="{5D0C102B-E9C2-4504-BCB6-40C6460DADD5}"/>
    <cellStyle name="40% - Ênfase6 2_Anexo III - PLO ATA RJ 21_10_15" xfId="466" xr:uid="{CFDEA724-CE2D-4CA5-913E-26DB419837FD}"/>
    <cellStyle name="40% - Ênfase6 3" xfId="467" xr:uid="{F2498E9E-380D-49C7-919F-6A2529CD6B05}"/>
    <cellStyle name="40% - Ênfase6 3 2" xfId="468" xr:uid="{D8697C1F-505A-4F21-9C18-5816332B576F}"/>
    <cellStyle name="40% - Ênfase6 4" xfId="469" xr:uid="{40CFC1C5-DFA8-4A52-B246-312F164A32D5}"/>
    <cellStyle name="40% - Ênfase6 5" xfId="470" xr:uid="{D58CB886-33B6-4BB6-B405-0EAA6F13CB95}"/>
    <cellStyle name="60% - Accent1" xfId="471" xr:uid="{F335857C-8FD3-41D4-99AB-C3E4886AEB5B}"/>
    <cellStyle name="60% - Accent2" xfId="472" xr:uid="{FA191D80-1462-438B-AE5C-86EE63B15247}"/>
    <cellStyle name="60% - Accent3" xfId="473" xr:uid="{89F2FEE3-DD24-4ACF-9200-6749EF0D71AD}"/>
    <cellStyle name="60% - Accent4" xfId="474" xr:uid="{2C934202-BBF1-444B-85E6-C668EB573B7B}"/>
    <cellStyle name="60% - Accent5" xfId="475" xr:uid="{E2AD4ECC-2C73-43FB-9BDA-9557A1BA05DF}"/>
    <cellStyle name="60% - Accent6" xfId="476" xr:uid="{96C920FF-ED6F-4BF3-AD1E-9216F4430E23}"/>
    <cellStyle name="60% - Ênfase1 2" xfId="477" xr:uid="{0B178DED-BCE0-4681-93CB-9CBFF3FF3AD1}"/>
    <cellStyle name="60% - Ênfase1 2 2" xfId="478" xr:uid="{BEAFAC5E-B9EC-4599-B52E-D1D5F8BCA2C6}"/>
    <cellStyle name="60% - Ênfase1 2 3" xfId="479" xr:uid="{F6B4E498-0CE8-4F89-8177-F36A86B215A5}"/>
    <cellStyle name="60% - Ênfase2 2" xfId="480" xr:uid="{D5EFF023-8EAE-4AAB-B4FA-D61083213A47}"/>
    <cellStyle name="60% - Ênfase2 2 2" xfId="481" xr:uid="{FE0F79EE-D44E-47C6-A9F5-FB82C91B8666}"/>
    <cellStyle name="60% - Ênfase2 2 3" xfId="482" xr:uid="{28627BA8-EDDD-46D6-9DE1-DA4AC528A8BE}"/>
    <cellStyle name="60% - Ênfase3 2" xfId="483" xr:uid="{275592B5-CF77-476D-A19A-0B13D83FCC19}"/>
    <cellStyle name="60% - Ênfase3 2 2" xfId="484" xr:uid="{3194094A-55FE-4656-852F-034CD0C29452}"/>
    <cellStyle name="60% - Ênfase3 2 3" xfId="485" xr:uid="{12D58633-00BC-447F-A3BF-17B9F536BF1E}"/>
    <cellStyle name="60% - Ênfase3 3" xfId="486" xr:uid="{F5C6F685-893A-4C62-A467-C68152D8A275}"/>
    <cellStyle name="60% - Ênfase3 4" xfId="487" xr:uid="{E18452BC-952E-4E17-9170-C402A20B7AFA}"/>
    <cellStyle name="60% - Ênfase4 2" xfId="488" xr:uid="{6C1AE7DF-A803-44AC-8645-1593580F3199}"/>
    <cellStyle name="60% - Ênfase4 2 2" xfId="489" xr:uid="{FAA56E48-6AAC-44A1-8FDF-A69B877369F5}"/>
    <cellStyle name="60% - Ênfase4 2 3" xfId="490" xr:uid="{64F4466C-220B-4DAE-819D-73A9192D0B01}"/>
    <cellStyle name="60% - Ênfase4 3" xfId="491" xr:uid="{BFDF5C16-151B-44E6-84DB-DD7FBD4F2061}"/>
    <cellStyle name="60% - Ênfase4 4" xfId="492" xr:uid="{3C42A560-53AC-4C72-9574-FF634952FD2D}"/>
    <cellStyle name="60% - Ênfase5 2" xfId="493" xr:uid="{27801281-F05A-4684-B38E-AAB0BF5CDBF5}"/>
    <cellStyle name="60% - Ênfase5 2 2" xfId="494" xr:uid="{0218A4BA-8A90-4112-AFAC-E3204B9F2AA7}"/>
    <cellStyle name="60% - Ênfase5 2 3" xfId="495" xr:uid="{41647220-8A80-4153-9997-EA3FD094C6CE}"/>
    <cellStyle name="60% - Ênfase6 2" xfId="496" xr:uid="{40E2BDA8-6F6F-4A86-9D6F-769A121A8741}"/>
    <cellStyle name="60% - Ênfase6 2 2" xfId="497" xr:uid="{FE5DC642-589B-4456-BAA7-BE98CD83F992}"/>
    <cellStyle name="60% - Ênfase6 2 3" xfId="498" xr:uid="{A0516B77-FD6E-4D37-9444-730536DD031E}"/>
    <cellStyle name="60% - Ênfase6 3" xfId="499" xr:uid="{1D28254F-CD2F-43D7-8D06-4F53C551EA98}"/>
    <cellStyle name="60% - Ênfase6 4" xfId="500" xr:uid="{8607DF27-A1CB-4DC9-9F7E-596B1E5630AA}"/>
    <cellStyle name="Accent1" xfId="501" xr:uid="{23C5D825-5438-4BDF-A697-DEE1B204CB7E}"/>
    <cellStyle name="Accent2" xfId="502" xr:uid="{ACDF2640-E06F-41C3-8806-C24AD61C19AC}"/>
    <cellStyle name="Accent3" xfId="503" xr:uid="{AD450F8E-767B-4876-B34B-087678587149}"/>
    <cellStyle name="Accent4" xfId="504" xr:uid="{19332D19-C9C0-47FD-809D-B1E5021D707D}"/>
    <cellStyle name="Accent5" xfId="505" xr:uid="{36FC9D0E-DDB0-4499-BBD7-F4C28510BE95}"/>
    <cellStyle name="Accent6" xfId="506" xr:uid="{6897CC43-A70A-4A1C-9AD5-3D2190BD6C2E}"/>
    <cellStyle name="Bad" xfId="507" xr:uid="{1FA111F0-2C11-4404-8DAA-C1B1F34DAABB}"/>
    <cellStyle name="Bom 2" xfId="508" xr:uid="{3BEBC1FD-A77B-4B98-BF97-919D89CDF1DC}"/>
    <cellStyle name="Bom 2 2" xfId="509" xr:uid="{3D17E00E-3105-4FC1-B42B-64DD461CEF46}"/>
    <cellStyle name="Bom 2 3" xfId="510" xr:uid="{F39E5390-E411-4A7C-A093-35558BC0737E}"/>
    <cellStyle name="Calculation" xfId="511" xr:uid="{1AB5920F-6974-4700-A9C5-C0D0E0833A41}"/>
    <cellStyle name="Calculation 2" xfId="512" xr:uid="{4030ECC2-8D47-497B-A8FE-77C157ECEABD}"/>
    <cellStyle name="Cálculo 2" xfId="513" xr:uid="{0D327F1F-CBC0-42EF-A47D-14BCFB3E801D}"/>
    <cellStyle name="Cálculo 2 2" xfId="514" xr:uid="{438A7EF1-C405-4DCF-885F-6C1FA03ABDA1}"/>
    <cellStyle name="Cálculo 2 3" xfId="515" xr:uid="{79A16490-1958-4C5A-9941-18455503A17C}"/>
    <cellStyle name="Cálculo 3" xfId="516" xr:uid="{97310ADC-ABF6-4D32-996B-BC40C24F822D}"/>
    <cellStyle name="Cancel 2" xfId="517" xr:uid="{12B51CC9-C629-494F-B061-4965CC316339}"/>
    <cellStyle name="Célula de Verificação 2" xfId="518" xr:uid="{8EF1C8FC-1F5A-4155-8DA0-ACF6B704C776}"/>
    <cellStyle name="Célula de Verificação 2 2" xfId="519" xr:uid="{6912E4B3-AC4B-4995-9DCC-6684E5E353E2}"/>
    <cellStyle name="Célula de Verificação 2 3" xfId="520" xr:uid="{A9BF8095-04D3-43C1-A0F0-C3FCE9795902}"/>
    <cellStyle name="Célula Vinculada 2" xfId="521" xr:uid="{4CEF4B72-D89A-4F20-B7FF-20E9474312C9}"/>
    <cellStyle name="Célula Vinculada 2 2" xfId="522" xr:uid="{ED51C779-C32E-45F2-8DE9-8AE0FE8693A6}"/>
    <cellStyle name="Célula Vinculada 2 3" xfId="523" xr:uid="{B20E3B0C-9B44-4C9C-82E9-F4125BE52EA9}"/>
    <cellStyle name="Check Cell" xfId="524" xr:uid="{194BCD36-6C91-4BB5-AD6D-CFEF9508337D}"/>
    <cellStyle name="Comma" xfId="2472" xr:uid="{399AD75B-F85E-4E28-AEDA-BE2D344774B3}"/>
    <cellStyle name="Comma 10" xfId="2473" xr:uid="{7A3660DF-4459-4CF2-AE96-04576AFB306E}"/>
    <cellStyle name="Comma 10 2" xfId="2474" xr:uid="{C988CCFB-BFF1-44A1-A4EA-AA0B7E0F4A3B}"/>
    <cellStyle name="Comma 11" xfId="2475" xr:uid="{D485E212-0C2B-458E-9532-F5F6EC534DE2}"/>
    <cellStyle name="Comma 11 2" xfId="2476" xr:uid="{55E45328-E722-4A0D-AB2E-5A1AD0FB7DA6}"/>
    <cellStyle name="Comma 12" xfId="2477" xr:uid="{DE4EF06F-C38E-465B-8CBA-11A0B1984B69}"/>
    <cellStyle name="Comma 12 2" xfId="2478" xr:uid="{576BB3BB-D268-45D6-AD66-58EF4771E405}"/>
    <cellStyle name="Comma 13" xfId="2479" xr:uid="{5DA3669D-48E8-499A-8804-5804B5BADD14}"/>
    <cellStyle name="Comma 13 2" xfId="2480" xr:uid="{8A46E6F2-A1EF-4362-9D3B-0E1B1BC904B8}"/>
    <cellStyle name="Comma 14" xfId="2481" xr:uid="{F245D463-4B47-4ED7-AC65-405534690ABF}"/>
    <cellStyle name="Comma 2" xfId="525" xr:uid="{CB7F7DFA-D0F1-4FBC-813A-52E81EE5A0B7}"/>
    <cellStyle name="Comma 2 10" xfId="2483" xr:uid="{9FBCBB73-1F3F-475C-BEF4-50D9F642F123}"/>
    <cellStyle name="Comma 2 10 2" xfId="2484" xr:uid="{C43FACD7-5CF7-4473-9F0F-2F79D3CC618D}"/>
    <cellStyle name="Comma 2 11" xfId="2485" xr:uid="{C95CC34F-3031-4A69-AA72-F38FBC334ECA}"/>
    <cellStyle name="Comma 2 12" xfId="2482" xr:uid="{68D76353-F188-4BA9-A577-A4A559543D9A}"/>
    <cellStyle name="Comma 2 2" xfId="526" xr:uid="{FB001886-6565-4AB6-9EFC-760F94CC2585}"/>
    <cellStyle name="Comma 2 2 10" xfId="2486" xr:uid="{BE493DA3-F70D-4468-89F1-E82D89718E05}"/>
    <cellStyle name="Comma 2 2 2" xfId="527" xr:uid="{D6E1913C-3C69-43A5-A34F-9935FF9020AB}"/>
    <cellStyle name="Comma 2 2 2 2" xfId="528" xr:uid="{81556A72-82F9-41F7-8DA9-3AC2133C5B8E}"/>
    <cellStyle name="Comma 2 2 2 2 2" xfId="529" xr:uid="{0119D1AC-6EA0-452F-AEDB-1C4EE46657AB}"/>
    <cellStyle name="Comma 2 2 2 2 2 2" xfId="530" xr:uid="{111D228B-B787-41D8-8354-8A600966D806}"/>
    <cellStyle name="Comma 2 2 2 2 2 2 2" xfId="531" xr:uid="{80179428-3DD8-448A-B257-A0F55980978D}"/>
    <cellStyle name="Comma 2 2 2 2 2 2 3" xfId="2490" xr:uid="{712DC4BD-281F-47C4-B696-0AD9B042D3BF}"/>
    <cellStyle name="Comma 2 2 2 2 2 3" xfId="532" xr:uid="{C894F385-003C-4108-83E8-913140A474FF}"/>
    <cellStyle name="Comma 2 2 2 2 2 3 2" xfId="533" xr:uid="{7CB1B1D4-F83C-4D86-8655-A1699F1626D0}"/>
    <cellStyle name="Comma 2 2 2 2 2 4" xfId="534" xr:uid="{8FEBDCFD-3286-4087-ADF6-08FA83304060}"/>
    <cellStyle name="Comma 2 2 2 2 2 5" xfId="535" xr:uid="{F4D278C3-83DE-40B7-9AD8-7A3421EBB081}"/>
    <cellStyle name="Comma 2 2 2 2 2 6" xfId="2489" xr:uid="{8D5F1C73-969F-4AC3-A83D-5712E47B7FEE}"/>
    <cellStyle name="Comma 2 2 2 2 3" xfId="536" xr:uid="{90AB00C9-EE82-487A-90C2-E8FFC5871E48}"/>
    <cellStyle name="Comma 2 2 2 2 3 2" xfId="537" xr:uid="{CD00E044-FB61-48A0-9970-A74C07162F30}"/>
    <cellStyle name="Comma 2 2 2 2 3 2 2" xfId="538" xr:uid="{427379D3-AB1C-4082-8104-B06CA9E52630}"/>
    <cellStyle name="Comma 2 2 2 2 3 3" xfId="539" xr:uid="{25CAD988-4274-425B-8D7E-0B9CE15029AB}"/>
    <cellStyle name="Comma 2 2 2 2 3 3 2" xfId="540" xr:uid="{39EF43ED-A38B-4B22-AC35-C4301D6A2D52}"/>
    <cellStyle name="Comma 2 2 2 2 3 4" xfId="541" xr:uid="{6ADBEB91-8865-4483-96B3-358040B86716}"/>
    <cellStyle name="Comma 2 2 2 2 3 5" xfId="542" xr:uid="{B516C3EA-0FE5-446F-B374-6F0C37517BA9}"/>
    <cellStyle name="Comma 2 2 2 2 3 6" xfId="2491" xr:uid="{07BF30FC-0A00-4AFF-9BF4-8E09F24C0FF2}"/>
    <cellStyle name="Comma 2 2 2 2 4" xfId="543" xr:uid="{E7820EB1-4CF9-4FF9-9470-BD60C3902627}"/>
    <cellStyle name="Comma 2 2 2 2 4 2" xfId="544" xr:uid="{30FB18D4-63A0-46DD-AECC-589625FE3189}"/>
    <cellStyle name="Comma 2 2 2 2 5" xfId="545" xr:uid="{34851C4D-47DA-4178-B56A-4646C2943E9D}"/>
    <cellStyle name="Comma 2 2 2 2 5 2" xfId="546" xr:uid="{8FB12D2D-6E5E-4BEF-9C87-DD09239DA692}"/>
    <cellStyle name="Comma 2 2 2 2 6" xfId="547" xr:uid="{14AC86C7-BC5C-4399-A6C3-9EAD40CF6466}"/>
    <cellStyle name="Comma 2 2 2 2 7" xfId="548" xr:uid="{1B15DE06-D1EB-4E52-9EBF-7F10EE105B97}"/>
    <cellStyle name="Comma 2 2 2 2 8" xfId="2488" xr:uid="{3C6F7327-5A98-4343-BF8F-95E62484F1F1}"/>
    <cellStyle name="Comma 2 2 2 3" xfId="549" xr:uid="{EF23D8B4-206F-4066-9E97-E13C03497892}"/>
    <cellStyle name="Comma 2 2 2 3 2" xfId="550" xr:uid="{286EBBCA-20E4-44C7-B15B-473238651D02}"/>
    <cellStyle name="Comma 2 2 2 3 2 2" xfId="551" xr:uid="{29E95B3B-E01D-4DAA-9784-79F9D20C0B81}"/>
    <cellStyle name="Comma 2 2 2 3 2 2 2" xfId="2494" xr:uid="{7F63E5C1-8131-418A-B84E-5BD4636DE018}"/>
    <cellStyle name="Comma 2 2 2 3 2 3" xfId="2493" xr:uid="{BF8BDAE6-DF1A-440D-A57F-4E17F24C760E}"/>
    <cellStyle name="Comma 2 2 2 3 3" xfId="552" xr:uid="{5A8F31D3-82E9-4012-B651-191FAFF83629}"/>
    <cellStyle name="Comma 2 2 2 3 3 2" xfId="553" xr:uid="{B27F6527-360E-4294-9EC2-B60A304BA59C}"/>
    <cellStyle name="Comma 2 2 2 3 3 3" xfId="2495" xr:uid="{EEA7A6A6-5DFD-4817-9EE5-1FC9FE073138}"/>
    <cellStyle name="Comma 2 2 2 3 4" xfId="554" xr:uid="{CB0B9FC0-DF02-4AE3-B69E-FE0792CA2B62}"/>
    <cellStyle name="Comma 2 2 2 3 5" xfId="555" xr:uid="{6D51D515-7AC3-44B4-930E-C8D0E4598E71}"/>
    <cellStyle name="Comma 2 2 2 3 6" xfId="2492" xr:uid="{8F28F390-8E21-4D57-ADB2-7732241987BE}"/>
    <cellStyle name="Comma 2 2 2 4" xfId="556" xr:uid="{7E7F05C2-F136-4882-8FC1-DB0C841B5CD4}"/>
    <cellStyle name="Comma 2 2 2 4 2" xfId="557" xr:uid="{FD3E850B-8A26-4E21-A134-E23EB0604BE5}"/>
    <cellStyle name="Comma 2 2 2 4 2 2" xfId="558" xr:uid="{ED7BA458-4319-4A27-BD3D-C7A2E051949C}"/>
    <cellStyle name="Comma 2 2 2 4 2 2 2" xfId="2498" xr:uid="{1743931A-96B8-448C-87A2-5FBB304CC838}"/>
    <cellStyle name="Comma 2 2 2 4 2 3" xfId="2497" xr:uid="{A1450A5D-1C25-4EC0-BF41-29367AB9FBDA}"/>
    <cellStyle name="Comma 2 2 2 4 3" xfId="559" xr:uid="{EA7DE25E-7C60-4EDF-8C77-6317993C0FBD}"/>
    <cellStyle name="Comma 2 2 2 4 3 2" xfId="560" xr:uid="{7D4D6C58-A174-467C-A4C9-3437071BBB8B}"/>
    <cellStyle name="Comma 2 2 2 4 3 3" xfId="2499" xr:uid="{2E0F8A39-F6AB-4124-BB33-EA9504E7CCCB}"/>
    <cellStyle name="Comma 2 2 2 4 4" xfId="561" xr:uid="{393BCDAF-4A3F-4426-A1BC-8B0B3CA39CB2}"/>
    <cellStyle name="Comma 2 2 2 4 5" xfId="562" xr:uid="{2B54291D-2B6C-4167-ABAA-4388C18C9A66}"/>
    <cellStyle name="Comma 2 2 2 4 6" xfId="2496" xr:uid="{49B70C74-ACD1-4D78-A9B3-19D9FFB2F15A}"/>
    <cellStyle name="Comma 2 2 2 5" xfId="563" xr:uid="{107D988D-0CD5-4471-8CE5-73D3A30447BB}"/>
    <cellStyle name="Comma 2 2 2 5 2" xfId="564" xr:uid="{FA9FCCC9-C188-4FE6-97CB-9DD05EDDDF4E}"/>
    <cellStyle name="Comma 2 2 2 5 2 2" xfId="2501" xr:uid="{F8FB1E29-7EA2-4253-9525-9C9BF91FC5A6}"/>
    <cellStyle name="Comma 2 2 2 5 3" xfId="2500" xr:uid="{F43786A4-5628-4A22-B218-461C9FEB8332}"/>
    <cellStyle name="Comma 2 2 2 6" xfId="565" xr:uid="{4F8A92D0-3B71-47D6-96A4-CFBDAF5F36C9}"/>
    <cellStyle name="Comma 2 2 2 6 2" xfId="566" xr:uid="{4B814E76-F2C6-43D3-B5AF-7B06DBF59829}"/>
    <cellStyle name="Comma 2 2 2 6 2 2" xfId="2503" xr:uid="{0C432C69-D559-459C-927F-9D4F077BF32E}"/>
    <cellStyle name="Comma 2 2 2 6 3" xfId="2502" xr:uid="{C6CC2089-DD62-43BC-8FF2-22DC02864156}"/>
    <cellStyle name="Comma 2 2 2 7" xfId="567" xr:uid="{984FD4BB-FE6F-432F-BB8B-FDFC42B0DA05}"/>
    <cellStyle name="Comma 2 2 2 7 2" xfId="2504" xr:uid="{5C013283-947F-479C-BBF5-070691A5484F}"/>
    <cellStyle name="Comma 2 2 2 8" xfId="568" xr:uid="{974CDE44-EECD-4F49-9930-5552CE0C111E}"/>
    <cellStyle name="Comma 2 2 2 9" xfId="2487" xr:uid="{9E00CEA3-34E5-43B2-85BE-6F510777F1CB}"/>
    <cellStyle name="Comma 2 2 3" xfId="569" xr:uid="{F4560057-581A-473E-9CE8-00DC65913048}"/>
    <cellStyle name="Comma 2 2 3 2" xfId="570" xr:uid="{92D3079C-D90C-4269-93BF-1024756818B8}"/>
    <cellStyle name="Comma 2 2 3 2 2" xfId="571" xr:uid="{F426AC0E-53AA-43AE-A004-F291D1F108EC}"/>
    <cellStyle name="Comma 2 2 3 2 2 2" xfId="572" xr:uid="{7FA5449E-A6F8-4300-80D4-1384EF45B417}"/>
    <cellStyle name="Comma 2 2 3 2 2 2 2" xfId="2508" xr:uid="{15D2E08A-39F3-4808-90F7-4236048EDF07}"/>
    <cellStyle name="Comma 2 2 3 2 2 3" xfId="2507" xr:uid="{4E7EF9B3-5254-4F01-BC0D-59D5FAF983A8}"/>
    <cellStyle name="Comma 2 2 3 2 3" xfId="573" xr:uid="{FF2C67BC-8DA1-4139-B118-C8145D94E183}"/>
    <cellStyle name="Comma 2 2 3 2 3 2" xfId="574" xr:uid="{1581E67A-5287-47D5-8B76-5DED134F27BE}"/>
    <cellStyle name="Comma 2 2 3 2 3 3" xfId="2509" xr:uid="{B296C315-884D-46C4-96CF-C545E2E4FB04}"/>
    <cellStyle name="Comma 2 2 3 2 4" xfId="575" xr:uid="{6C37583B-0EF1-4F3E-9F32-6DFAF647EB7C}"/>
    <cellStyle name="Comma 2 2 3 2 5" xfId="576" xr:uid="{11D6F725-8EAF-48F1-B5AE-F3A6933B2DE8}"/>
    <cellStyle name="Comma 2 2 3 2 6" xfId="2506" xr:uid="{4032046B-4DCA-4004-9ED6-DA668603D121}"/>
    <cellStyle name="Comma 2 2 3 3" xfId="577" xr:uid="{4223817A-1428-45F1-BDAA-31693F495414}"/>
    <cellStyle name="Comma 2 2 3 3 2" xfId="578" xr:uid="{28527E6F-9661-43EC-853A-79F1FE36405B}"/>
    <cellStyle name="Comma 2 2 3 3 2 2" xfId="579" xr:uid="{5612E1B6-C3EC-4729-BA6D-A03E34705EFD}"/>
    <cellStyle name="Comma 2 2 3 3 2 2 2" xfId="2512" xr:uid="{559B220D-0EC8-4371-AB38-2B2FC2BDE7A8}"/>
    <cellStyle name="Comma 2 2 3 3 2 3" xfId="2511" xr:uid="{9AB48CCB-B208-4B3D-A6BE-2E5AEA66E387}"/>
    <cellStyle name="Comma 2 2 3 3 3" xfId="580" xr:uid="{BC3B46B2-FA2B-4827-980C-6D86E8077919}"/>
    <cellStyle name="Comma 2 2 3 3 3 2" xfId="581" xr:uid="{4A954F64-F77A-400B-BFFE-89391D601B05}"/>
    <cellStyle name="Comma 2 2 3 3 3 3" xfId="2513" xr:uid="{F9DBE00D-391E-495E-BD5A-B1D4F2A96ED7}"/>
    <cellStyle name="Comma 2 2 3 3 4" xfId="582" xr:uid="{8D819462-A009-4641-A977-548F6BFB4426}"/>
    <cellStyle name="Comma 2 2 3 3 5" xfId="583" xr:uid="{A52124C9-CF38-45FB-84D6-A5E2ABEC09C0}"/>
    <cellStyle name="Comma 2 2 3 3 6" xfId="2510" xr:uid="{81A05427-F526-40AC-B590-6C996AC73034}"/>
    <cellStyle name="Comma 2 2 3 4" xfId="584" xr:uid="{C06331EB-8F28-42BC-BA2F-716C590A01EA}"/>
    <cellStyle name="Comma 2 2 3 4 2" xfId="585" xr:uid="{8CA1A83F-CA27-4C29-BA4D-A3A077CAEC95}"/>
    <cellStyle name="Comma 2 2 3 4 2 2" xfId="2516" xr:uid="{2A1697C8-307D-4A3C-8668-A7E1CBC1E49F}"/>
    <cellStyle name="Comma 2 2 3 4 2 3" xfId="2515" xr:uid="{96859A0E-67CC-495A-9046-C513EFDF6F49}"/>
    <cellStyle name="Comma 2 2 3 4 3" xfId="2517" xr:uid="{753209BA-E206-439D-BD86-5453CB09C73E}"/>
    <cellStyle name="Comma 2 2 3 4 4" xfId="2514" xr:uid="{2A543C5A-61C4-4ED3-8532-3F48EC44AFD6}"/>
    <cellStyle name="Comma 2 2 3 5" xfId="586" xr:uid="{FAD5368D-0A17-4FA1-82BF-F3F10C3479D2}"/>
    <cellStyle name="Comma 2 2 3 5 2" xfId="587" xr:uid="{57FAAAE0-001B-4195-B426-69A64C2872C8}"/>
    <cellStyle name="Comma 2 2 3 5 2 2" xfId="2519" xr:uid="{22D48495-A9F5-4B08-A805-BD51FABB588F}"/>
    <cellStyle name="Comma 2 2 3 5 3" xfId="2518" xr:uid="{2226C995-87E9-4CD4-A082-BFADBF692F56}"/>
    <cellStyle name="Comma 2 2 3 6" xfId="588" xr:uid="{40DB67D5-0038-40F8-8B96-BF2ECB62836F}"/>
    <cellStyle name="Comma 2 2 3 6 2" xfId="2521" xr:uid="{F0D0ED03-96A1-449A-AE83-2E27797FCE6A}"/>
    <cellStyle name="Comma 2 2 3 6 3" xfId="2520" xr:uid="{E21D4A36-63CB-46B8-976C-1AD0745D050C}"/>
    <cellStyle name="Comma 2 2 3 7" xfId="589" xr:uid="{5FC824D8-3097-4959-B0BE-77A4A3D4259C}"/>
    <cellStyle name="Comma 2 2 3 7 2" xfId="2522" xr:uid="{05ACE744-AF14-44CE-8AA2-943E3662E239}"/>
    <cellStyle name="Comma 2 2 3 8" xfId="2505" xr:uid="{2CFB6C0F-4E60-4AA9-889B-A33FBBA83781}"/>
    <cellStyle name="Comma 2 2 4" xfId="590" xr:uid="{68A317BC-BD60-4D5E-9A28-3AB73007119B}"/>
    <cellStyle name="Comma 2 2 4 2" xfId="591" xr:uid="{DA804026-1ECB-471E-BA7E-993B8D2F8C38}"/>
    <cellStyle name="Comma 2 2 4 2 2" xfId="592" xr:uid="{A1B5D9A1-FE76-4F04-AA82-E84C7C51BDBD}"/>
    <cellStyle name="Comma 2 2 4 2 2 2" xfId="2525" xr:uid="{BF9B8D68-92DE-4590-B69D-AEA7EDF6CC0B}"/>
    <cellStyle name="Comma 2 2 4 2 3" xfId="2524" xr:uid="{CA400DAE-A0E9-4B9F-945C-1F3132F60CA4}"/>
    <cellStyle name="Comma 2 2 4 3" xfId="593" xr:uid="{EB8FAF4F-E87D-4AAA-8919-92B5B3571E5C}"/>
    <cellStyle name="Comma 2 2 4 3 2" xfId="594" xr:uid="{961345BC-ED20-47A8-A91F-9A8E8B2985C3}"/>
    <cellStyle name="Comma 2 2 4 3 3" xfId="2526" xr:uid="{85944DB0-CD38-4B12-BDF0-EAD63016CFAF}"/>
    <cellStyle name="Comma 2 2 4 4" xfId="595" xr:uid="{C1C18C2A-F8FD-43AD-88E3-3C75E2F12349}"/>
    <cellStyle name="Comma 2 2 4 5" xfId="596" xr:uid="{A5AF8C84-EA69-499D-813E-F12FF012B46B}"/>
    <cellStyle name="Comma 2 2 4 6" xfId="2523" xr:uid="{33037716-5C65-467D-ADF3-97B09FF780AB}"/>
    <cellStyle name="Comma 2 2 5" xfId="597" xr:uid="{C7901582-3F8E-4CEB-A2C1-FA917C3D0785}"/>
    <cellStyle name="Comma 2 2 5 2" xfId="598" xr:uid="{D6E6A43B-C9B7-4C98-80D5-7266C76F58F1}"/>
    <cellStyle name="Comma 2 2 5 2 2" xfId="599" xr:uid="{548EDEE0-0CC6-4AEC-8ED3-5589612EFF98}"/>
    <cellStyle name="Comma 2 2 5 2 2 2" xfId="2529" xr:uid="{62214A4E-D3A4-4E57-9C5B-649A4076A128}"/>
    <cellStyle name="Comma 2 2 5 2 3" xfId="2528" xr:uid="{5120E27D-2D2E-447F-BF9D-B368105F22D0}"/>
    <cellStyle name="Comma 2 2 5 3" xfId="600" xr:uid="{20AAC6CA-E3AB-46DA-A0F1-E976D45A5B02}"/>
    <cellStyle name="Comma 2 2 5 3 2" xfId="601" xr:uid="{CDA4E7E8-476C-4DD1-A9E3-C74328197BF5}"/>
    <cellStyle name="Comma 2 2 5 3 3" xfId="2530" xr:uid="{2B0E0E9F-48EC-49DB-8F4B-80791278E3DA}"/>
    <cellStyle name="Comma 2 2 5 4" xfId="602" xr:uid="{4A34D7FC-E8BE-4837-8F6E-F7D115589549}"/>
    <cellStyle name="Comma 2 2 5 5" xfId="603" xr:uid="{C57474A0-2139-49FF-ADDF-5D46F9CCDAA4}"/>
    <cellStyle name="Comma 2 2 5 6" xfId="2527" xr:uid="{D5C36D33-BDFB-4AD4-AEDD-9ED6EF442274}"/>
    <cellStyle name="Comma 2 2 6" xfId="604" xr:uid="{5BD663DD-F4C1-43DD-9641-D838459ED2CA}"/>
    <cellStyle name="Comma 2 2 6 2" xfId="605" xr:uid="{B73AC7E8-CB66-4B3C-BDDE-D7ED3CF67F8F}"/>
    <cellStyle name="Comma 2 2 6 2 2" xfId="2533" xr:uid="{B3ED5430-5752-457F-9382-8434D373E2DA}"/>
    <cellStyle name="Comma 2 2 6 2 3" xfId="2532" xr:uid="{6A1F5585-43B6-4CFB-909E-06C689D4DD98}"/>
    <cellStyle name="Comma 2 2 6 3" xfId="2534" xr:uid="{DB780FA5-CCE4-4666-88BB-57E9B5788D4E}"/>
    <cellStyle name="Comma 2 2 6 4" xfId="2531" xr:uid="{7FF79B4F-144C-4B6F-82F5-34F595FFADEB}"/>
    <cellStyle name="Comma 2 2 7" xfId="606" xr:uid="{4F686E9D-E493-4319-B2AF-57DE6A470F71}"/>
    <cellStyle name="Comma 2 2 7 2" xfId="607" xr:uid="{6360DED7-F9DD-4F31-BA06-A5D9C918C37C}"/>
    <cellStyle name="Comma 2 2 7 2 2" xfId="2537" xr:uid="{3A2C1C15-11B2-4EA3-83A0-323ACB27CA3B}"/>
    <cellStyle name="Comma 2 2 7 2 3" xfId="2536" xr:uid="{D6E1EC65-4459-4B37-BCA2-B35994712456}"/>
    <cellStyle name="Comma 2 2 7 3" xfId="2538" xr:uid="{A000B4A1-BCC5-414F-9BFC-EB5A43A57036}"/>
    <cellStyle name="Comma 2 2 7 4" xfId="2535" xr:uid="{609C406E-68CD-4442-9626-0F3BED89CCA9}"/>
    <cellStyle name="Comma 2 2 8" xfId="608" xr:uid="{B72F9698-68AC-4739-A1C6-EBE69A6F45AF}"/>
    <cellStyle name="Comma 2 2 8 2" xfId="2540" xr:uid="{AC2D8211-A92A-4433-A1A6-541E59149A5A}"/>
    <cellStyle name="Comma 2 2 8 3" xfId="2539" xr:uid="{0F7F33AA-30A0-4B55-922F-3F2F0C486D0C}"/>
    <cellStyle name="Comma 2 2 9" xfId="609" xr:uid="{9CF1BB2F-E0A7-4353-978D-CBA6028AD01B}"/>
    <cellStyle name="Comma 2 2 9 2" xfId="2541" xr:uid="{DE0058A5-0E7F-4FC4-A68A-D2044D8E0618}"/>
    <cellStyle name="Comma 2 3" xfId="610" xr:uid="{4C4C189E-94AD-4040-BB7B-4EF4186E9B77}"/>
    <cellStyle name="Comma 2 3 2" xfId="611" xr:uid="{E4216BC2-150D-4BDD-AE6B-37785BC8CAA5}"/>
    <cellStyle name="Comma 2 3 2 2" xfId="2544" xr:uid="{D96375D7-7A35-4681-AD2F-F894DCEDDC77}"/>
    <cellStyle name="Comma 2 3 2 2 2" xfId="2545" xr:uid="{888E68E1-3ED9-4908-8C98-D0C7DADB6F83}"/>
    <cellStyle name="Comma 2 3 2 2 2 2" xfId="2546" xr:uid="{7FB74683-5AE9-402A-98B7-70D5CE12D175}"/>
    <cellStyle name="Comma 2 3 2 2 3" xfId="2547" xr:uid="{E98A0CED-65AB-4744-84CB-23B17D760237}"/>
    <cellStyle name="Comma 2 3 2 3" xfId="2548" xr:uid="{186C2D0E-5A08-4BE6-8B1C-FE0E75F06125}"/>
    <cellStyle name="Comma 2 3 2 3 2" xfId="2549" xr:uid="{CA6E44AD-DE2C-450B-9A4B-7540F258A1E8}"/>
    <cellStyle name="Comma 2 3 2 4" xfId="2550" xr:uid="{9D9F3243-328B-4E49-A6F5-FA25047DFE64}"/>
    <cellStyle name="Comma 2 3 2 4 2" xfId="2551" xr:uid="{7D5DD4F5-D480-4C8E-A0B4-2EBECFF426CC}"/>
    <cellStyle name="Comma 2 3 2 5" xfId="2552" xr:uid="{69BFA53E-F01C-4B23-9EA7-3BFF76E23DA1}"/>
    <cellStyle name="Comma 2 3 2 5 2" xfId="2553" xr:uid="{74E921A0-8A4E-419D-ABBC-8D7ED22BEEC9}"/>
    <cellStyle name="Comma 2 3 2 6" xfId="2554" xr:uid="{61385661-4316-499D-B22A-B673A8FBD018}"/>
    <cellStyle name="Comma 2 3 2 7" xfId="2543" xr:uid="{AB72B73D-AC5B-495A-9B8E-08F1E7037249}"/>
    <cellStyle name="Comma 2 3 3" xfId="612" xr:uid="{3DBE9169-7C5C-47F3-8D44-87CCF0BC2348}"/>
    <cellStyle name="Comma 2 3 3 2" xfId="2556" xr:uid="{7B9A46FE-88C8-4A83-9BCD-46377CFF0D0E}"/>
    <cellStyle name="Comma 2 3 3 2 2" xfId="2557" xr:uid="{53230C79-2CD6-40A6-A39B-72B36596BB04}"/>
    <cellStyle name="Comma 2 3 3 3" xfId="2558" xr:uid="{5F301FDF-B795-4A9A-88C7-0DD77FDD265C}"/>
    <cellStyle name="Comma 2 3 3 4" xfId="2555" xr:uid="{60DE2BAE-ED2D-4DFF-B0A5-C1BB8723DBFF}"/>
    <cellStyle name="Comma 2 3 4" xfId="2559" xr:uid="{12A4B677-018F-4446-A20E-50A48CA56A51}"/>
    <cellStyle name="Comma 2 3 4 2" xfId="2560" xr:uid="{3B2B1B10-A03A-47FC-B45D-395E3012DFD6}"/>
    <cellStyle name="Comma 2 3 4 2 2" xfId="2561" xr:uid="{9F0844E3-4881-4E9A-8BC8-17F7426CFFC3}"/>
    <cellStyle name="Comma 2 3 4 3" xfId="2562" xr:uid="{DFE7EDA6-DF40-4E06-83DF-264575736CE4}"/>
    <cellStyle name="Comma 2 3 5" xfId="2563" xr:uid="{BFEBF92B-A68E-47A3-BAA0-85AEF1269DE2}"/>
    <cellStyle name="Comma 2 3 5 2" xfId="2564" xr:uid="{576B2869-4DAB-4A88-9B03-E14B5D6E2CD3}"/>
    <cellStyle name="Comma 2 3 6" xfId="2565" xr:uid="{B92B346E-465F-4824-8A09-5FA9853BAFD1}"/>
    <cellStyle name="Comma 2 3 6 2" xfId="2566" xr:uid="{ACE1D45D-6CB9-419E-9A8A-0BA29CC4220E}"/>
    <cellStyle name="Comma 2 3 7" xfId="2567" xr:uid="{4FFC155C-2953-4D14-816D-F50859FD3485}"/>
    <cellStyle name="Comma 2 3 7 2" xfId="2568" xr:uid="{3BA238DA-56BF-4C84-AB0D-D94FFB8D928F}"/>
    <cellStyle name="Comma 2 3 8" xfId="2569" xr:uid="{75BBBBDC-3958-406E-8429-A157EFD5458E}"/>
    <cellStyle name="Comma 2 3 9" xfId="2542" xr:uid="{BFC5B2F4-3DC3-47A0-9FE4-0CD9DCADA462}"/>
    <cellStyle name="Comma 2 4" xfId="613" xr:uid="{C0DD55E8-69D1-410E-BA3A-DE1F82AD37B9}"/>
    <cellStyle name="Comma 2 4 2" xfId="614" xr:uid="{D94C59F7-8594-4940-8358-1CAC02979949}"/>
    <cellStyle name="Comma 2 4 2 2" xfId="2572" xr:uid="{1BFEC32F-947C-4463-9117-3E5C863D01CD}"/>
    <cellStyle name="Comma 2 4 2 2 2" xfId="2573" xr:uid="{2B92D43A-517C-4B5B-89FC-CBE91453BD7D}"/>
    <cellStyle name="Comma 2 4 2 3" xfId="2574" xr:uid="{E829C8C3-6E7D-4345-975E-9719FC8114F6}"/>
    <cellStyle name="Comma 2 4 2 4" xfId="2571" xr:uid="{14A5699F-9D78-4F4F-A781-80CB7ED981CE}"/>
    <cellStyle name="Comma 2 4 3" xfId="2575" xr:uid="{809F633D-F99D-4E62-B409-C1657F88D27A}"/>
    <cellStyle name="Comma 2 4 3 2" xfId="2576" xr:uid="{7F09737C-4A99-4945-B9A9-B35AF2C23B44}"/>
    <cellStyle name="Comma 2 4 3 2 2" xfId="2577" xr:uid="{97B48DCF-4C09-4598-BA25-65CEBBBB56AB}"/>
    <cellStyle name="Comma 2 4 3 3" xfId="2578" xr:uid="{733BBDEE-3D2D-4F6C-9F06-74DAC58E50CA}"/>
    <cellStyle name="Comma 2 4 4" xfId="2579" xr:uid="{A4AFCB2E-81A6-4458-B2C9-B6D0EE25F848}"/>
    <cellStyle name="Comma 2 4 4 2" xfId="2580" xr:uid="{972F0FBD-7375-4093-B0FA-E1B2208C8E2D}"/>
    <cellStyle name="Comma 2 4 4 2 2" xfId="2581" xr:uid="{D6CFFE15-2B17-4260-A1F7-DCE64E9A7D5D}"/>
    <cellStyle name="Comma 2 4 4 3" xfId="2582" xr:uid="{3BC61F54-E2F8-4E0E-9A01-5C95E7F888EB}"/>
    <cellStyle name="Comma 2 4 5" xfId="2583" xr:uid="{A5470FE5-69BA-4337-B88B-46C32DF569CB}"/>
    <cellStyle name="Comma 2 4 5 2" xfId="2584" xr:uid="{FA4FABD1-9A1F-41C4-9C7D-66D1F8AE2585}"/>
    <cellStyle name="Comma 2 4 6" xfId="2585" xr:uid="{CD39E696-BEEC-4CFF-8DA3-62D6E71F3777}"/>
    <cellStyle name="Comma 2 4 6 2" xfId="2586" xr:uid="{E0D896F9-7074-4963-AF09-E0070947D907}"/>
    <cellStyle name="Comma 2 4 7" xfId="2587" xr:uid="{2031E8FE-961C-4E7A-950C-47D0D9CABCB1}"/>
    <cellStyle name="Comma 2 4 8" xfId="2570" xr:uid="{F3231172-8A03-4918-A810-E76E918829CD}"/>
    <cellStyle name="Comma 2 5" xfId="615" xr:uid="{D2438E1D-5682-4CA9-B684-083FFD385729}"/>
    <cellStyle name="Comma 2 5 2" xfId="2589" xr:uid="{8EB43EF4-0F83-4E8D-8E04-49F9EBF4E469}"/>
    <cellStyle name="Comma 2 5 2 2" xfId="2590" xr:uid="{6CC53420-4B2A-4056-A123-F535FDD6CA0B}"/>
    <cellStyle name="Comma 2 5 2 2 2" xfId="2591" xr:uid="{63B574F7-06D7-47BA-99BC-BB4AF97AEB2A}"/>
    <cellStyle name="Comma 2 5 2 3" xfId="2592" xr:uid="{AA4C17CF-3CF9-42D5-B0B3-78C4021C41D3}"/>
    <cellStyle name="Comma 2 5 3" xfId="2593" xr:uid="{64014086-4483-4E50-9033-09390034D6DC}"/>
    <cellStyle name="Comma 2 5 3 2" xfId="2594" xr:uid="{6733CBF6-212C-4CEF-A925-574244DE21F6}"/>
    <cellStyle name="Comma 2 5 3 2 2" xfId="2595" xr:uid="{692A8F80-37BE-4732-9A47-6BEBA23DA441}"/>
    <cellStyle name="Comma 2 5 3 3" xfId="2596" xr:uid="{AA6EF989-4C7B-4DBE-B7B0-6F5C8F3BC6B0}"/>
    <cellStyle name="Comma 2 5 4" xfId="2597" xr:uid="{ABEE4B81-33CD-4E61-A081-711F070AAA76}"/>
    <cellStyle name="Comma 2 5 4 2" xfId="2598" xr:uid="{F67743A4-B3FC-47AB-A3B3-5C88949795D2}"/>
    <cellStyle name="Comma 2 5 4 2 2" xfId="2599" xr:uid="{2D53B277-7595-400E-BB27-392617194418}"/>
    <cellStyle name="Comma 2 5 4 3" xfId="2600" xr:uid="{D5397E7E-F9AA-48E9-8DDA-FAA5C3EA32F2}"/>
    <cellStyle name="Comma 2 5 5" xfId="2601" xr:uid="{058C7882-92D5-447C-9961-EEB1B4E67B55}"/>
    <cellStyle name="Comma 2 5 5 2" xfId="2602" xr:uid="{71757E15-2A77-4EDC-A38F-26A6CB22F7DE}"/>
    <cellStyle name="Comma 2 5 6" xfId="2603" xr:uid="{83AA8467-DA78-4725-8CAC-80BFD4A97F3D}"/>
    <cellStyle name="Comma 2 5 6 2" xfId="2604" xr:uid="{E8386EDA-12D5-48E3-9C90-61D655E2E076}"/>
    <cellStyle name="Comma 2 5 7" xfId="2605" xr:uid="{05466E16-4F81-4D23-81A9-2BEE78E1A26C}"/>
    <cellStyle name="Comma 2 5 8" xfId="2588" xr:uid="{E3C8B549-01A5-4AB0-A938-7A8440047CC4}"/>
    <cellStyle name="Comma 2 6" xfId="2606" xr:uid="{0368AB7A-D6A3-4B3E-9B0C-08288FCF7412}"/>
    <cellStyle name="Comma 2 6 2" xfId="2607" xr:uid="{26EE231F-8BE8-456E-8556-4A4A1E4BF9DA}"/>
    <cellStyle name="Comma 2 6 2 2" xfId="2608" xr:uid="{4ABAF86B-C1B5-4717-BC16-DEE2D5601CC6}"/>
    <cellStyle name="Comma 2 6 3" xfId="2609" xr:uid="{A2061F14-96F1-44DB-A7FD-D43FB3DD0715}"/>
    <cellStyle name="Comma 2 7" xfId="2610" xr:uid="{371212E5-AC09-40FF-9A7B-CECA9EFE9687}"/>
    <cellStyle name="Comma 2 7 2" xfId="2611" xr:uid="{7DB73955-74C4-4521-9F99-CA697D527092}"/>
    <cellStyle name="Comma 2 7 2 2" xfId="2612" xr:uid="{F905B5BB-3C55-4E16-8092-B1E071B87B3B}"/>
    <cellStyle name="Comma 2 7 3" xfId="2613" xr:uid="{25D64F42-72C6-4A59-AA2E-754A919A0CD7}"/>
    <cellStyle name="Comma 2 8" xfId="2614" xr:uid="{45B6BB31-7BE1-49F2-A8A6-F4B992114F67}"/>
    <cellStyle name="Comma 2 8 2" xfId="2615" xr:uid="{DE608B74-82F7-4917-926A-62B25639A187}"/>
    <cellStyle name="Comma 2 8 2 2" xfId="2616" xr:uid="{FB0E24A1-1128-4257-8AD2-4A0A380F7E33}"/>
    <cellStyle name="Comma 2 8 3" xfId="2617" xr:uid="{131974FF-12AC-46DF-A960-CAFAACE27805}"/>
    <cellStyle name="Comma 2 9" xfId="2618" xr:uid="{2AD2DE3B-F239-4C5C-A710-13682135E8E9}"/>
    <cellStyle name="Comma 2 9 2" xfId="2619" xr:uid="{CD1DBA4E-C1EF-429E-B811-B063900AAA70}"/>
    <cellStyle name="Comma 3" xfId="2620" xr:uid="{7197D566-2CBE-4DA5-AA4F-C9BAA182708E}"/>
    <cellStyle name="Comma 3 2" xfId="2621" xr:uid="{F1208983-5E8B-40E7-963D-7E28C76CFC51}"/>
    <cellStyle name="Comma 3 2 2" xfId="2622" xr:uid="{F65C6F8F-9CFB-4485-80E0-9D860D72A226}"/>
    <cellStyle name="Comma 3 2 2 2" xfId="2623" xr:uid="{B1356ACF-D8FB-48E0-9EA6-5E3C4C11A01F}"/>
    <cellStyle name="Comma 3 2 2 2 2" xfId="2624" xr:uid="{6DAB713F-19E8-4D6A-9D58-84F53A0C1930}"/>
    <cellStyle name="Comma 3 2 2 3" xfId="2625" xr:uid="{6252B349-7070-4562-BC92-C1D55F547E49}"/>
    <cellStyle name="Comma 3 2 3" xfId="2626" xr:uid="{1C4BB8C0-63E6-4F3F-946C-47800A620A71}"/>
    <cellStyle name="Comma 3 2 3 2" xfId="2627" xr:uid="{4F699ABF-DFD2-4D3F-8D09-DDA1984D045F}"/>
    <cellStyle name="Comma 3 2 3 2 2" xfId="2628" xr:uid="{B5795079-3676-42C2-9A48-5E42AE9C5D59}"/>
    <cellStyle name="Comma 3 2 3 3" xfId="2629" xr:uid="{34C4842F-32F0-4B6E-A6F8-43B68F13A079}"/>
    <cellStyle name="Comma 3 2 4" xfId="2630" xr:uid="{40F6726C-E634-4951-A007-780DC64EBCD9}"/>
    <cellStyle name="Comma 3 2 4 2" xfId="2631" xr:uid="{CCC721A8-9F06-475A-A8CE-99BB83AD9111}"/>
    <cellStyle name="Comma 3 2 4 2 2" xfId="2632" xr:uid="{D4912EA5-C6EB-4F09-ADC5-BCD779B364B7}"/>
    <cellStyle name="Comma 3 2 4 3" xfId="2633" xr:uid="{708A3D49-C875-43C4-939B-DE89EF0105AE}"/>
    <cellStyle name="Comma 3 2 5" xfId="2634" xr:uid="{75356084-03B4-4AF6-A5E2-CBDB60CA5EBB}"/>
    <cellStyle name="Comma 3 2 5 2" xfId="2635" xr:uid="{9D91D593-DF49-4BF5-9C16-7B0D72830DB7}"/>
    <cellStyle name="Comma 3 2 6" xfId="2636" xr:uid="{F6BBFCF3-3421-4C3E-95DE-28000FEFFDF0}"/>
    <cellStyle name="Comma 3 2 6 2" xfId="2637" xr:uid="{D98DDFB6-F822-49C7-99D7-A23246D5B203}"/>
    <cellStyle name="Comma 3 2 7" xfId="2638" xr:uid="{92FA5E31-9D2D-4DEC-A289-30ABA378D66C}"/>
    <cellStyle name="Comma 3 3" xfId="2639" xr:uid="{845B9BBB-9BD3-4956-9081-4DBAD629B225}"/>
    <cellStyle name="Comma 3 3 2" xfId="2640" xr:uid="{AC529A48-2270-4599-9BBF-3939BD96A0F7}"/>
    <cellStyle name="Comma 3 3 2 2" xfId="2641" xr:uid="{B7F0BFA4-E50A-40A9-BA35-30104523B78B}"/>
    <cellStyle name="Comma 3 3 2 2 2" xfId="2642" xr:uid="{E608D77B-D12E-4FE0-9F4E-7264E80848A5}"/>
    <cellStyle name="Comma 3 3 2 3" xfId="2643" xr:uid="{71D57DD0-9CD2-4EE4-B213-647D485B5E9D}"/>
    <cellStyle name="Comma 3 3 3" xfId="2644" xr:uid="{20D230D1-C383-43A3-8238-1CECB206F820}"/>
    <cellStyle name="Comma 3 3 3 2" xfId="2645" xr:uid="{F0DB2616-135F-434A-AE18-5113CB1BF833}"/>
    <cellStyle name="Comma 3 3 3 2 2" xfId="2646" xr:uid="{ACEA9AC3-00C0-4C3F-9E24-52D4C779EAF9}"/>
    <cellStyle name="Comma 3 3 3 3" xfId="2647" xr:uid="{B6774491-170B-42DA-BFBB-DE6CF323FEFD}"/>
    <cellStyle name="Comma 3 3 4" xfId="2648" xr:uid="{5450BF12-54C4-4535-9E83-308438B21E95}"/>
    <cellStyle name="Comma 3 3 4 2" xfId="2649" xr:uid="{A5CC76DB-633B-4FA1-B454-FBD3EFF28B51}"/>
    <cellStyle name="Comma 3 3 4 2 2" xfId="2650" xr:uid="{F5009B03-30E2-4B9C-8DF3-9729E8164D20}"/>
    <cellStyle name="Comma 3 3 4 3" xfId="2651" xr:uid="{8FF5A223-05C6-464E-8007-A634D9B890E5}"/>
    <cellStyle name="Comma 3 3 5" xfId="2652" xr:uid="{DB1F88C2-DB70-4055-88B9-0CB333FE80B1}"/>
    <cellStyle name="Comma 3 3 5 2" xfId="2653" xr:uid="{B24B5B11-FB44-4CFF-960B-3F7ACEAFEEF8}"/>
    <cellStyle name="Comma 3 3 6" xfId="2654" xr:uid="{141F6C51-78FA-47F1-845A-ECBDE86A87C6}"/>
    <cellStyle name="Comma 3 4" xfId="2655" xr:uid="{0AFDA99D-EAAB-4695-938F-F9EFCFDA12B6}"/>
    <cellStyle name="Comma 3 4 2" xfId="2656" xr:uid="{8AD7F1B7-2B3E-4339-85F0-E46A8465FDB4}"/>
    <cellStyle name="Comma 3 4 2 2" xfId="2657" xr:uid="{340C95A2-D839-4933-BA7E-4F70E13A927F}"/>
    <cellStyle name="Comma 3 4 3" xfId="2658" xr:uid="{EE29D710-0A41-4453-AB7C-BB7595B8AC8F}"/>
    <cellStyle name="Comma 3 5" xfId="2659" xr:uid="{8085E409-6F68-4B7D-87A9-25FE613954EB}"/>
    <cellStyle name="Comma 3 5 2" xfId="2660" xr:uid="{1E943EDC-7D48-44AD-9BBA-327F8EEBEDAE}"/>
    <cellStyle name="Comma 3 5 2 2" xfId="2661" xr:uid="{A97D59CD-7EE7-4886-8CB2-2272F9C67BAB}"/>
    <cellStyle name="Comma 3 5 3" xfId="2662" xr:uid="{AA737BC9-7E45-4EC4-9F44-95EC146C4A18}"/>
    <cellStyle name="Comma 3 6" xfId="2663" xr:uid="{476F0BCB-BC55-4D4B-B696-551772760D99}"/>
    <cellStyle name="Comma 3 6 2" xfId="2664" xr:uid="{FDF5101A-58B3-4F77-ACBE-8F4DA189D76C}"/>
    <cellStyle name="Comma 3 6 2 2" xfId="2665" xr:uid="{3F60CE85-20C9-4DF0-A115-B93C02780C49}"/>
    <cellStyle name="Comma 3 6 3" xfId="2666" xr:uid="{33B011D0-628A-4E36-8099-9EEB1DFDD04C}"/>
    <cellStyle name="Comma 3 7" xfId="2667" xr:uid="{14B1BF54-E601-413A-8728-B4C24C9A7626}"/>
    <cellStyle name="Comma 3 7 2" xfId="2668" xr:uid="{7F46E080-D5EC-4609-B522-FE488605ADAB}"/>
    <cellStyle name="Comma 3 7 2 2" xfId="2669" xr:uid="{9A31C67A-AC88-423E-9E8C-E4E81836311D}"/>
    <cellStyle name="Comma 3 7 3" xfId="2670" xr:uid="{AFBBDEC1-6B2A-4E96-890D-9ED8F47EB151}"/>
    <cellStyle name="Comma 3 8" xfId="2671" xr:uid="{170C1E4F-264D-4569-9399-8B53C09DE737}"/>
    <cellStyle name="Comma 3 8 2" xfId="2672" xr:uid="{EABB7ECD-FD2B-4B5C-8057-21CE83B4F520}"/>
    <cellStyle name="Comma 3 9" xfId="2673" xr:uid="{9315B16D-F115-42EA-AD5A-FEC8F2B2FD42}"/>
    <cellStyle name="Comma 4" xfId="2674" xr:uid="{0D195F35-FA2A-449F-BF4B-3EB9BBA3B5C0}"/>
    <cellStyle name="Comma 4 2" xfId="2675" xr:uid="{5B2342AE-2CE6-46BC-8F53-2989F0DE2A61}"/>
    <cellStyle name="Comma 4 2 2" xfId="2676" xr:uid="{864BECFD-D27E-431E-895D-F4B9F9E610B5}"/>
    <cellStyle name="Comma 4 2 2 2" xfId="2677" xr:uid="{3344797C-2BDD-4638-98E3-07FDFE4D00E0}"/>
    <cellStyle name="Comma 4 2 2 2 2" xfId="2678" xr:uid="{B4BC7C53-00C0-4A1D-A831-720B228CCCC6}"/>
    <cellStyle name="Comma 4 2 2 3" xfId="2679" xr:uid="{A1A10034-59A0-4C1E-AC68-1E8303E55743}"/>
    <cellStyle name="Comma 4 2 3" xfId="2680" xr:uid="{B6553895-39E9-4120-88A7-16C59A320CE5}"/>
    <cellStyle name="Comma 4 2 3 2" xfId="2681" xr:uid="{CB359027-02A6-490B-9A8D-AC2339D99C9A}"/>
    <cellStyle name="Comma 4 2 4" xfId="2682" xr:uid="{BB56A157-5F11-4060-83BC-1F01EA3DF6D7}"/>
    <cellStyle name="Comma 4 2 4 2" xfId="2683" xr:uid="{8FC7C20C-24F4-4D5D-98B1-19BAAA72338A}"/>
    <cellStyle name="Comma 4 2 5" xfId="2684" xr:uid="{E9EAF0C4-DA27-4C45-972D-2E93DE1E1C76}"/>
    <cellStyle name="Comma 4 2 5 2" xfId="2685" xr:uid="{C0497CDD-6A1C-4AEC-A9D0-21CD2C62D4AF}"/>
    <cellStyle name="Comma 4 2 6" xfId="2686" xr:uid="{EFD545D4-3324-4FF5-9CA7-1FCA6C4B9241}"/>
    <cellStyle name="Comma 4 3" xfId="2687" xr:uid="{FBDEB69B-BB58-4317-83A9-A347AF8ECDA4}"/>
    <cellStyle name="Comma 4 3 2" xfId="2688" xr:uid="{E1187A24-9DA3-4BEF-8872-283A2DCC286B}"/>
    <cellStyle name="Comma 4 3 2 2" xfId="2689" xr:uid="{4C59C4CB-72C2-4D3C-BABF-512A7FB1DB75}"/>
    <cellStyle name="Comma 4 3 3" xfId="2690" xr:uid="{2BCFFE95-3892-4644-A751-D489D3F40480}"/>
    <cellStyle name="Comma 4 4" xfId="2691" xr:uid="{E3B7AFFB-5F85-461E-A71E-23442567294A}"/>
    <cellStyle name="Comma 4 4 2" xfId="2692" xr:uid="{A262B945-9623-4FF6-9251-66599E3882EC}"/>
    <cellStyle name="Comma 4 4 2 2" xfId="2693" xr:uid="{5E001668-FA11-4918-9526-E6DD87DB3144}"/>
    <cellStyle name="Comma 4 4 3" xfId="2694" xr:uid="{A817C774-83EE-40E8-B0FD-37ADEC6C9A20}"/>
    <cellStyle name="Comma 4 5" xfId="2695" xr:uid="{8ED86821-1A92-4185-8689-4B487DC85FD0}"/>
    <cellStyle name="Comma 4 5 2" xfId="2696" xr:uid="{38E7991C-1620-42BB-A504-51F608309492}"/>
    <cellStyle name="Comma 4 5 2 2" xfId="2697" xr:uid="{E77CBE57-58F4-4F1A-A9D3-F18B52D61C74}"/>
    <cellStyle name="Comma 4 5 3" xfId="2698" xr:uid="{F1042426-4C0E-4B04-860B-80BA9FA17885}"/>
    <cellStyle name="Comma 4 6" xfId="2699" xr:uid="{E56C8F6D-3C7C-44C6-9E7B-73B7B1C1155D}"/>
    <cellStyle name="Comma 4 6 2" xfId="2700" xr:uid="{3A5245B9-4163-4B23-862A-71212FBE77E1}"/>
    <cellStyle name="Comma 4 7" xfId="2701" xr:uid="{9C6BD451-0B74-4738-8118-FB7448703C55}"/>
    <cellStyle name="Comma 4 7 2" xfId="2702" xr:uid="{8552D666-F9C8-4CF0-9D81-C0C9AD58C973}"/>
    <cellStyle name="Comma 4 8" xfId="2703" xr:uid="{8948E535-896A-4666-B0E3-945C22E7C4FD}"/>
    <cellStyle name="Comma 5" xfId="2704" xr:uid="{4E3FBEC6-3912-4B62-8765-9C866CFF438A}"/>
    <cellStyle name="Comma 5 2" xfId="2705" xr:uid="{7FA02DE7-BD99-404C-A68E-8C9445C8EBF6}"/>
    <cellStyle name="Comma 5 2 2" xfId="2706" xr:uid="{A0D6A4C6-3C2F-48B5-905F-FCBF10F3C65B}"/>
    <cellStyle name="Comma 5 2 2 2" xfId="2707" xr:uid="{75B25BC5-AF14-4DD3-A695-8DD906DB69CE}"/>
    <cellStyle name="Comma 5 2 2 2 2" xfId="2708" xr:uid="{22B0ACB1-5408-4DE1-9770-9586CD575AEF}"/>
    <cellStyle name="Comma 5 2 2 3" xfId="2709" xr:uid="{245EF63D-1942-4D61-8CED-52DC69CEDAC9}"/>
    <cellStyle name="Comma 5 2 3" xfId="2710" xr:uid="{C3E68FB9-B204-452B-93C6-C70FB8E00C1D}"/>
    <cellStyle name="Comma 5 2 3 2" xfId="2711" xr:uid="{F90D3B1A-4AA3-49B1-908C-97298A556134}"/>
    <cellStyle name="Comma 5 2 4" xfId="2712" xr:uid="{3724FB4C-C8C1-4CDC-9A2D-1613AB89582D}"/>
    <cellStyle name="Comma 5 2 4 2" xfId="2713" xr:uid="{055A4551-F316-427E-A5B4-2B7BCB73EE1B}"/>
    <cellStyle name="Comma 5 2 5" xfId="2714" xr:uid="{78F608F6-2E02-4FCC-BE14-6FD8126A706A}"/>
    <cellStyle name="Comma 5 2 5 2" xfId="2715" xr:uid="{CA0E66F9-7603-4192-A26A-40E28CB2623C}"/>
    <cellStyle name="Comma 5 2 6" xfId="2716" xr:uid="{594A0F10-6E5E-43ED-AA0B-6D47F0F7EE3D}"/>
    <cellStyle name="Comma 5 3" xfId="2717" xr:uid="{3ABB6213-F3F1-4F9E-944E-99D2F8449A0E}"/>
    <cellStyle name="Comma 5 3 2" xfId="2718" xr:uid="{6F8A011B-3001-4B6D-A68F-194B94FF83A9}"/>
    <cellStyle name="Comma 5 3 2 2" xfId="2719" xr:uid="{A704E432-0E53-4BF4-9A2E-246C2E3AFE1D}"/>
    <cellStyle name="Comma 5 3 3" xfId="2720" xr:uid="{61B25495-2C74-4AF1-89B2-708A7252841E}"/>
    <cellStyle name="Comma 5 4" xfId="2721" xr:uid="{D0D699F3-794B-4642-BFEE-8311231E6DD6}"/>
    <cellStyle name="Comma 5 4 2" xfId="2722" xr:uid="{7E5CA3A0-1A45-49F2-A9DB-591A61D7B617}"/>
    <cellStyle name="Comma 5 4 2 2" xfId="2723" xr:uid="{ACC771A5-5600-4457-8158-0CBD407F22FF}"/>
    <cellStyle name="Comma 5 4 3" xfId="2724" xr:uid="{49192C7F-C361-4A21-B30B-EF4A24B41B79}"/>
    <cellStyle name="Comma 5 5" xfId="2725" xr:uid="{DFB148E2-FAED-4873-8EA0-7B1B4DABCCBA}"/>
    <cellStyle name="Comma 5 5 2" xfId="2726" xr:uid="{C4A2CD25-B418-4098-A55D-17C43D196588}"/>
    <cellStyle name="Comma 5 6" xfId="2727" xr:uid="{E20B9C0E-AD0B-4A14-87B2-BA67764D1576}"/>
    <cellStyle name="Comma 5 6 2" xfId="2728" xr:uid="{11D6976C-871F-4530-ACD7-7A8DDD8354F8}"/>
    <cellStyle name="Comma 5 7" xfId="2729" xr:uid="{2163CBB5-5736-4E88-A16D-0E8AA1E7CC21}"/>
    <cellStyle name="Comma 5 7 2" xfId="2730" xr:uid="{F3A1B417-B947-4A36-B98B-6EC3A40A9AAC}"/>
    <cellStyle name="Comma 5 8" xfId="2731" xr:uid="{53918FC2-8818-49B4-B68C-B2A4CA7C0511}"/>
    <cellStyle name="Comma 6" xfId="2732" xr:uid="{B4A317C3-5223-4ADB-B907-ABA7E6D2D21E}"/>
    <cellStyle name="Comma 6 2" xfId="2733" xr:uid="{1A9F8D6A-E14F-49CD-901D-5B6210EB6855}"/>
    <cellStyle name="Comma 6 2 2" xfId="2734" xr:uid="{891FAEC8-09CB-46DB-A341-38A6F17CBF29}"/>
    <cellStyle name="Comma 6 2 2 2" xfId="2735" xr:uid="{38FECE14-314A-41EC-9BB7-8156CCFA85CA}"/>
    <cellStyle name="Comma 6 2 3" xfId="2736" xr:uid="{0E666246-803A-414E-ACD6-EEFD37514CD5}"/>
    <cellStyle name="Comma 6 3" xfId="2737" xr:uid="{43C3EB69-0323-42B4-89A0-C6E87056E2BE}"/>
    <cellStyle name="Comma 6 3 2" xfId="2738" xr:uid="{F964039E-D4FE-4A70-A8D0-26F036A122AB}"/>
    <cellStyle name="Comma 6 4" xfId="2739" xr:uid="{A2F91CD8-3246-4CB9-B3BF-D08785BD9E5D}"/>
    <cellStyle name="Comma 6 4 2" xfId="2740" xr:uid="{5847FDC5-9493-4072-A622-9922009233E4}"/>
    <cellStyle name="Comma 6 5" xfId="2741" xr:uid="{0E2B38F6-9E33-444F-9388-FA842CEB254C}"/>
    <cellStyle name="Comma 6 5 2" xfId="2742" xr:uid="{0D283DAF-A50A-4EDF-BE93-0AF3249B9009}"/>
    <cellStyle name="Comma 6 6" xfId="2743" xr:uid="{DE4DDD8C-FD5E-499D-A9A3-1995EA488AA2}"/>
    <cellStyle name="Comma 7" xfId="2744" xr:uid="{A566229F-3EF7-44E2-80CC-CC19B8950ACB}"/>
    <cellStyle name="Comma 7 2" xfId="2745" xr:uid="{524E56D8-72D5-4548-8514-47127B5B885B}"/>
    <cellStyle name="Comma 7 2 2" xfId="2746" xr:uid="{3EEC8E12-5419-474A-BB13-3238B171F042}"/>
    <cellStyle name="Comma 7 3" xfId="2747" xr:uid="{8BC27781-8CBB-4298-BBD3-77EE231E91E1}"/>
    <cellStyle name="Comma 7 3 2" xfId="2748" xr:uid="{716A6982-79F7-4589-A706-AE943795A32C}"/>
    <cellStyle name="Comma 7 4" xfId="2749" xr:uid="{E9300584-A9F0-4A3A-AA6C-1FAA02F03A27}"/>
    <cellStyle name="Comma 7 4 2" xfId="2750" xr:uid="{11DAC40B-9DCE-4405-859C-C76CC79114F2}"/>
    <cellStyle name="Comma 7 5" xfId="2751" xr:uid="{D74F0313-023B-4739-9701-9F4341D830BF}"/>
    <cellStyle name="Comma 7 6" xfId="2752" xr:uid="{2DCE6E03-3666-4901-A478-2C93F6FA5A4D}"/>
    <cellStyle name="Comma 8" xfId="2753" xr:uid="{5F64395E-CD09-486B-B9D1-4D15148AF9B7}"/>
    <cellStyle name="Comma 8 2" xfId="2754" xr:uid="{18D3496A-772F-42F0-9A37-20677708323F}"/>
    <cellStyle name="Comma 8 2 2" xfId="2755" xr:uid="{E2DBB5DE-3B10-40BB-B653-EFC76A6A04EC}"/>
    <cellStyle name="Comma 8 3" xfId="2756" xr:uid="{0C9FE58E-0DC6-45D2-93C2-A95882A0A7F2}"/>
    <cellStyle name="Comma 9" xfId="2757" xr:uid="{B9D49A2E-0198-46BB-AA9B-8BA87A8A7EE7}"/>
    <cellStyle name="Comma 9 2" xfId="2758" xr:uid="{BA26792D-A733-4894-B3E1-B01B26E762C2}"/>
    <cellStyle name="Comma 9 2 2" xfId="2759" xr:uid="{1A5B5801-7DCB-48E8-AFBE-6DF547912583}"/>
    <cellStyle name="Comma 9 3" xfId="2760" xr:uid="{ED272665-1FC0-433F-B122-210F4AD7965E}"/>
    <cellStyle name="Comma0" xfId="616" xr:uid="{AE5101D2-4CCC-42C3-9BE4-EC6BD521077A}"/>
    <cellStyle name="Currency" xfId="2761" xr:uid="{38204AEF-3577-4206-8C17-B556D2C3C49B}"/>
    <cellStyle name="Currency 2" xfId="617" xr:uid="{BA9CF9D0-2392-4F00-B5D4-20D40D81FDAD}"/>
    <cellStyle name="Currency0" xfId="618" xr:uid="{BFC5DEC1-04B3-4C44-8552-D89B8DE67FBC}"/>
    <cellStyle name="Date" xfId="619" xr:uid="{289471C6-D1C4-4BDE-ACE5-0F74A3B7166B}"/>
    <cellStyle name="Ênfase1 2" xfId="620" xr:uid="{F312870E-293E-4EE4-9A62-422283351FF0}"/>
    <cellStyle name="Ênfase1 2 2" xfId="621" xr:uid="{02C14659-0FA6-4B6C-A0C6-A138D7650E15}"/>
    <cellStyle name="Ênfase1 2 3" xfId="622" xr:uid="{3E746A05-D09E-47DE-ACEE-39DC3BF988D8}"/>
    <cellStyle name="Ênfase2 2" xfId="623" xr:uid="{54F9C068-8FFF-4193-BA06-29635B4705F0}"/>
    <cellStyle name="Ênfase2 2 2" xfId="624" xr:uid="{E4EAA06D-82C6-46E9-AFDF-339ACA0A8BD0}"/>
    <cellStyle name="Ênfase2 2 3" xfId="625" xr:uid="{28BBEF0F-B0A4-447F-AE5F-9B4B900C7B30}"/>
    <cellStyle name="Ênfase3 2" xfId="626" xr:uid="{70F8F8D7-AB6A-4AED-9047-D6198C16D33F}"/>
    <cellStyle name="Ênfase3 2 2" xfId="627" xr:uid="{DD6D24BC-8FF8-4EF5-97AB-B99FDBCF5EF0}"/>
    <cellStyle name="Ênfase3 2 3" xfId="628" xr:uid="{A2150900-4183-4FE2-9604-8B557D4B08EC}"/>
    <cellStyle name="Ênfase4 2" xfId="629" xr:uid="{457389B4-195E-4E95-8349-1BB45415E81E}"/>
    <cellStyle name="Ênfase4 2 2" xfId="630" xr:uid="{24774009-FAAD-4DB7-9901-35129D054385}"/>
    <cellStyle name="Ênfase4 2 3" xfId="631" xr:uid="{5092007C-8B4D-49A1-9E77-9A1AEE4C7191}"/>
    <cellStyle name="Ênfase5 2" xfId="632" xr:uid="{88B7F0B2-8B6E-4056-BF60-33DDE5025702}"/>
    <cellStyle name="Ênfase5 2 2" xfId="633" xr:uid="{C1FB7717-BD0C-4349-8B0E-6A8C06826667}"/>
    <cellStyle name="Ênfase5 2 3" xfId="634" xr:uid="{4612F6C8-4F64-445C-BE25-BFBF71A00F2D}"/>
    <cellStyle name="Ênfase6 2" xfId="635" xr:uid="{7F96360A-9015-4D2C-B246-B8DF31B1AAFC}"/>
    <cellStyle name="Ênfase6 2 2" xfId="636" xr:uid="{312B4FB9-9722-41D5-A5F5-5F1626C2DCE8}"/>
    <cellStyle name="Ênfase6 2 3" xfId="637" xr:uid="{0F885C04-A62A-4B73-861B-322AA7B0FC66}"/>
    <cellStyle name="Entrada 2" xfId="638" xr:uid="{407C71D5-00CD-419F-903E-4931EDAE29F4}"/>
    <cellStyle name="Entrada 2 2" xfId="639" xr:uid="{E97A0971-E185-4FCF-8EF9-2E34B460855A}"/>
    <cellStyle name="Entrada 2 3" xfId="640" xr:uid="{8AF077FC-2B03-4760-BBC9-A3722B981428}"/>
    <cellStyle name="Entrada 3" xfId="641" xr:uid="{5BAD0348-B1AD-4561-AF9F-8FCE998E4E33}"/>
    <cellStyle name="Excel Built-in Normal" xfId="642" xr:uid="{B515576D-EAB5-4AF1-A6AE-EC4A64226D17}"/>
    <cellStyle name="Excel Built-in Normal 2" xfId="643" xr:uid="{D2C09AA6-E181-4D9A-A30E-0641B69E2D17}"/>
    <cellStyle name="Excel Built-in Normal 2 2" xfId="644" xr:uid="{4838B452-C741-4A21-A4A2-53D166496CDF}"/>
    <cellStyle name="Excel Built-in Normal 2 2 2" xfId="2763" xr:uid="{4892880C-7043-4DF1-BB80-955A957A4A4B}"/>
    <cellStyle name="Excel Built-in Normal 2 2 3" xfId="2764" xr:uid="{1B2DD9B6-8767-4C66-ABB5-86A301A80A14}"/>
    <cellStyle name="Excel Built-in Normal 2 3" xfId="645" xr:uid="{15FC11A9-ADA0-4627-BA3A-B41AB3C763A6}"/>
    <cellStyle name="Excel Built-in Normal 2 4" xfId="2765" xr:uid="{66CAC3C2-7514-405C-8E79-58F70320FBBA}"/>
    <cellStyle name="Excel Built-in Normal 2 5" xfId="2762" xr:uid="{AB459FEA-44EF-4C97-88E6-3102E4811653}"/>
    <cellStyle name="Excel Built-in Normal 3" xfId="646" xr:uid="{ECC68040-772B-4633-BA09-23B9BF1E8A73}"/>
    <cellStyle name="Excel Built-in Normal 4" xfId="647" xr:uid="{2386B944-AB6B-45C7-8512-D7BDC79AB47E}"/>
    <cellStyle name="Excel Built-in Normal 4 2" xfId="648" xr:uid="{54B9F3B8-3185-448F-A54A-C9CE7D373EAE}"/>
    <cellStyle name="Excel Built-in Normal 5" xfId="649" xr:uid="{15299433-D710-4D66-9E18-E3E6F31FBCBA}"/>
    <cellStyle name="Explanatory Text" xfId="650" xr:uid="{A97E2DAF-80DA-432B-9927-E691D28123CD}"/>
    <cellStyle name="Fixed" xfId="651" xr:uid="{CDF5778B-B80E-4732-A2BD-E9CD565BC992}"/>
    <cellStyle name="Good" xfId="652" xr:uid="{41BB01E0-39CB-4347-B336-5F49CE9E1331}"/>
    <cellStyle name="Heading 1" xfId="653" xr:uid="{D3FC6600-AA07-457A-B33D-D2974E26C524}"/>
    <cellStyle name="Heading 1 2" xfId="654" xr:uid="{96F0AE01-6C12-48F3-A01B-40E3711E67FF}"/>
    <cellStyle name="Heading 2" xfId="655" xr:uid="{893AAB25-2267-4B48-B84D-3CA523C5FAEA}"/>
    <cellStyle name="Heading 2 2" xfId="656" xr:uid="{AC2E9B2C-74C9-4AC2-B8FC-4B48FF45C133}"/>
    <cellStyle name="Heading 3" xfId="657" xr:uid="{5A31734F-C049-4EB7-BC27-B7839023EE6D}"/>
    <cellStyle name="Heading 4" xfId="658" xr:uid="{41D4FBB5-E577-4385-B36C-95197D9DBF05}"/>
    <cellStyle name="Hiperlink" xfId="5217" builtinId="8"/>
    <cellStyle name="Hiperlink 2" xfId="659" xr:uid="{DA750DAE-CD99-4714-B015-BF20AB87791C}"/>
    <cellStyle name="Hiperlink 2 2" xfId="660" xr:uid="{1669836B-72BC-4894-AF43-0C6135BF25C2}"/>
    <cellStyle name="Hiperlink 2 3" xfId="2766" xr:uid="{1B2D4244-F722-402B-9B99-018714EF134A}"/>
    <cellStyle name="Hiperlink 3" xfId="661" xr:uid="{AC5E606B-E6EE-4926-9791-F68ED69F7A38}"/>
    <cellStyle name="Hiperlink 3 2" xfId="662" xr:uid="{5CED05A3-D6AF-45BD-AE0C-C63919888D4A}"/>
    <cellStyle name="Hiperlink 4" xfId="663" xr:uid="{444FB1E4-4D1D-4683-8DD4-DE13BDDF8A9B}"/>
    <cellStyle name="Hiperlink 4 2" xfId="2767" xr:uid="{A42DA954-9B14-49D6-8833-C3E4FE2BB050}"/>
    <cellStyle name="Hiperlink 5" xfId="664" xr:uid="{7DD09FE3-48F2-4221-9F66-44B5ECA709EE}"/>
    <cellStyle name="Hiperlink 6" xfId="665" xr:uid="{A8F19577-7B72-4F06-9124-61585ABC1E4A}"/>
    <cellStyle name="Hyperlink 2" xfId="3" xr:uid="{00000000-0005-0000-0000-000000000000}"/>
    <cellStyle name="Hyperlink 3" xfId="4" xr:uid="{00000000-0005-0000-0000-000001000000}"/>
    <cellStyle name="Incorreto 2" xfId="666" xr:uid="{DCCE10B3-94BD-4356-9F26-10CAD0F2A52A}"/>
    <cellStyle name="Incorreto 2 2" xfId="667" xr:uid="{3C687B02-D6C9-4E1E-B943-D75E671D130B}"/>
    <cellStyle name="Incorreto 2 3" xfId="668" xr:uid="{436AF5D7-FDBC-4D76-A094-505EE556E4BA}"/>
    <cellStyle name="Input" xfId="669" xr:uid="{2CDA822A-614B-4C67-A92A-1EA6372E22D3}"/>
    <cellStyle name="Input 2" xfId="670" xr:uid="{7463183E-584C-483F-AB8A-9266EF11D7B1}"/>
    <cellStyle name="Linked Cell" xfId="671" xr:uid="{AAE8648D-9CA5-42AE-832C-BCE04BB6CE4C}"/>
    <cellStyle name="Moeda" xfId="1" builtinId="4"/>
    <cellStyle name="Moeda 10" xfId="672" xr:uid="{7A485F8D-9BE7-41CC-B8A6-FD9B18FD98CB}"/>
    <cellStyle name="Moeda 10 2" xfId="673" xr:uid="{1F5D14E0-1963-4F79-9923-972E56D1D2E4}"/>
    <cellStyle name="Moeda 11" xfId="674" xr:uid="{BEC22EB7-5DFB-448E-A06D-0B9141E2386A}"/>
    <cellStyle name="Moeda 12" xfId="675" xr:uid="{1C4946B4-8A1F-45DB-A2B2-F2D4B2541E85}"/>
    <cellStyle name="Moeda 13" xfId="676" xr:uid="{D2C68123-3C73-4567-B6DC-FF668E2ECE2C}"/>
    <cellStyle name="Moeda 14" xfId="2470" xr:uid="{6EDEFC29-7B5F-4E3E-AA24-6235F1A098A0}"/>
    <cellStyle name="Moeda 15" xfId="5" xr:uid="{00000000-0005-0000-0000-000003000000}"/>
    <cellStyle name="Moeda 15 2" xfId="17" xr:uid="{00000000-0005-0000-0000-000004000000}"/>
    <cellStyle name="Moeda 15 2 2" xfId="22" xr:uid="{00000000-0005-0000-0000-000005000000}"/>
    <cellStyle name="Moeda 2" xfId="16" xr:uid="{00000000-0005-0000-0000-000006000000}"/>
    <cellStyle name="Moeda 2 10" xfId="677" xr:uid="{29C83432-D427-47C1-9347-BF7A457C60EA}"/>
    <cellStyle name="Moeda 2 2" xfId="21" xr:uid="{00000000-0005-0000-0000-000007000000}"/>
    <cellStyle name="Moeda 2 2 2" xfId="2770" xr:uid="{F4F42907-D25E-441B-80DF-8B3A822480AF}"/>
    <cellStyle name="Moeda 2 2 3" xfId="2771" xr:uid="{250D67E0-5AE0-4B82-8C96-39FA07DC09AE}"/>
    <cellStyle name="Moeda 2 2 3 2" xfId="2772" xr:uid="{8256C1CE-CBB1-4640-A146-7263BB037254}"/>
    <cellStyle name="Moeda 2 2 4" xfId="2773" xr:uid="{1DB08688-98E7-4C97-9ECB-8EE2D40EE586}"/>
    <cellStyle name="Moeda 2 2 5" xfId="2774" xr:uid="{EC37628E-4888-49A3-83AA-155CF2F54CAD}"/>
    <cellStyle name="Moeda 2 2 6" xfId="2769" xr:uid="{16C14E00-47BC-4FFD-9A43-34C0D5B64D6C}"/>
    <cellStyle name="Moeda 2 2 7" xfId="678" xr:uid="{7C997617-BDA4-4D9C-9902-DE3FA2FCBB41}"/>
    <cellStyle name="Moeda 2 3" xfId="679" xr:uid="{4038906C-19EF-4103-9129-4D6CFF2248E8}"/>
    <cellStyle name="Moeda 2 4" xfId="680" xr:uid="{6CAB5BD2-AF2D-424D-B892-760F415F05A5}"/>
    <cellStyle name="Moeda 2 4 2" xfId="681" xr:uid="{1758A7A1-1703-465C-81FC-94741027B384}"/>
    <cellStyle name="Moeda 2 4 2 2" xfId="2776" xr:uid="{67AAF06C-78BF-426B-BA73-EEE20D15B2B5}"/>
    <cellStyle name="Moeda 2 4 3" xfId="2775" xr:uid="{BFC48F31-0321-44BE-AAAE-6F49C36434CD}"/>
    <cellStyle name="Moeda 2 5" xfId="2777" xr:uid="{A28A7624-FC11-45A2-9058-43F428595A8A}"/>
    <cellStyle name="Moeda 2 5 2" xfId="2778" xr:uid="{56C1D6AE-16E5-4E4A-B119-4068F07FF41C}"/>
    <cellStyle name="Moeda 2 6" xfId="2779" xr:uid="{3A653611-9CEE-451E-A897-EE3E9C11A623}"/>
    <cellStyle name="Moeda 2 6 2" xfId="2780" xr:uid="{B5D62D8B-6695-4B80-936C-AD1BC0484F81}"/>
    <cellStyle name="Moeda 2 7" xfId="2781" xr:uid="{C8C28EF6-6A5F-45CD-8449-E3DCEB1A00AA}"/>
    <cellStyle name="Moeda 2 8" xfId="2782" xr:uid="{D5DCB51B-1B5D-4F17-A1FC-36C69322762E}"/>
    <cellStyle name="Moeda 2 9" xfId="2768" xr:uid="{5095BF11-CE52-48F3-B1F5-D4C2E5B5D903}"/>
    <cellStyle name="Moeda 3" xfId="682" xr:uid="{53D5BF0E-9E90-4A26-9615-BA826BC79596}"/>
    <cellStyle name="Moeda 3 10" xfId="683" xr:uid="{60388B4F-59C4-4969-A623-4F2279633018}"/>
    <cellStyle name="Moeda 3 11" xfId="684" xr:uid="{9429B9CD-5FF0-460A-8B93-837EC97D5B89}"/>
    <cellStyle name="Moeda 3 12" xfId="2783" xr:uid="{E2AAF53F-C46C-46DB-9944-AEF05924876B}"/>
    <cellStyle name="Moeda 3 2" xfId="685" xr:uid="{8B859738-DCD7-47F3-A518-56D6D444819D}"/>
    <cellStyle name="Moeda 3 3" xfId="686" xr:uid="{4B21F5D4-A16D-49D8-AEE9-70E4DDE20906}"/>
    <cellStyle name="Moeda 3 3 2" xfId="687" xr:uid="{21896404-BCD9-45D9-98FB-D43232DFD660}"/>
    <cellStyle name="Moeda 3 3 2 2" xfId="688" xr:uid="{D3D923FA-0503-47EF-9D12-B43C5837853E}"/>
    <cellStyle name="Moeda 3 3 2 2 2" xfId="689" xr:uid="{1D7FE230-1106-4EB7-908A-C0EB572867B0}"/>
    <cellStyle name="Moeda 3 3 2 2 2 2" xfId="690" xr:uid="{F926A3BA-6709-44AA-A260-10FE28098C5E}"/>
    <cellStyle name="Moeda 3 3 2 2 3" xfId="691" xr:uid="{2A025D34-C82C-4E17-8001-5BB7B5035C63}"/>
    <cellStyle name="Moeda 3 3 2 2 3 2" xfId="692" xr:uid="{7F43545B-C540-49AC-826B-DDA9FF032B2A}"/>
    <cellStyle name="Moeda 3 3 2 2 4" xfId="693" xr:uid="{757FFA26-2362-40CD-8A60-7064DFE4613E}"/>
    <cellStyle name="Moeda 3 3 2 2 5" xfId="694" xr:uid="{11B8F03C-FA99-4DCA-8DCB-2D3615D41715}"/>
    <cellStyle name="Moeda 3 3 2 3" xfId="695" xr:uid="{2637D678-6D12-47D3-86A6-3C931FD8C317}"/>
    <cellStyle name="Moeda 3 3 2 3 2" xfId="696" xr:uid="{EEAA34FD-EA2F-41D7-89C7-3D708D39469E}"/>
    <cellStyle name="Moeda 3 3 2 4" xfId="697" xr:uid="{60FEF355-68E3-4C2E-8493-649D9F3C2795}"/>
    <cellStyle name="Moeda 3 3 2 4 2" xfId="698" xr:uid="{B531E631-905B-4FA8-AAE8-FBBECCE18E1C}"/>
    <cellStyle name="Moeda 3 3 2 5" xfId="699" xr:uid="{CC103A5F-4871-4083-A4B7-E3CCF07AFDC2}"/>
    <cellStyle name="Moeda 3 3 2 6" xfId="700" xr:uid="{914AC8E4-EEA8-4E2F-BCF9-97C8446103ED}"/>
    <cellStyle name="Moeda 3 3 3" xfId="701" xr:uid="{210077B0-2BC2-40AF-AAF4-5663A946E982}"/>
    <cellStyle name="Moeda 3 3 3 2" xfId="702" xr:uid="{0E23A218-A413-4028-9B6B-79029A0FE2BE}"/>
    <cellStyle name="Moeda 3 3 3 2 2" xfId="703" xr:uid="{6628B3F4-EB66-4EFA-93E3-831E47470A32}"/>
    <cellStyle name="Moeda 3 3 3 2 2 2" xfId="704" xr:uid="{D2A30F1B-4086-4294-9F88-C4837C6FD5B1}"/>
    <cellStyle name="Moeda 3 3 3 2 3" xfId="705" xr:uid="{F8321300-FA5B-42E9-A1D0-5A3860EC6DAA}"/>
    <cellStyle name="Moeda 3 3 3 2 3 2" xfId="706" xr:uid="{9DCB03B3-221B-4DFC-A090-59088A87B890}"/>
    <cellStyle name="Moeda 3 3 3 2 4" xfId="707" xr:uid="{31F5F6A7-D157-4696-AABB-181515105F54}"/>
    <cellStyle name="Moeda 3 3 3 2 5" xfId="708" xr:uid="{A0A4B5B8-FD8A-4192-91EE-1894363822ED}"/>
    <cellStyle name="Moeda 3 3 3 3" xfId="709" xr:uid="{97296CC1-3AA8-4022-AA80-34EBEFF9D2DC}"/>
    <cellStyle name="Moeda 3 3 3 3 2" xfId="710" xr:uid="{76542C9D-D7A1-4C73-93C3-FE5AA33454B1}"/>
    <cellStyle name="Moeda 3 3 3 4" xfId="711" xr:uid="{96B3BE23-22B9-46F3-A3D1-C6B618D936C1}"/>
    <cellStyle name="Moeda 3 3 3 4 2" xfId="712" xr:uid="{41CDCCA6-282A-40C2-9EFD-61649A371C86}"/>
    <cellStyle name="Moeda 3 3 3 5" xfId="713" xr:uid="{0CB09AD8-01E6-42AF-B29D-2D1D65CC07E0}"/>
    <cellStyle name="Moeda 3 3 3 6" xfId="714" xr:uid="{1C970D4D-CE16-4793-9B5A-A582630CDC59}"/>
    <cellStyle name="Moeda 3 3 4" xfId="715" xr:uid="{76EE53F4-D78A-4774-98A2-3F6C5D777672}"/>
    <cellStyle name="Moeda 3 3 4 2" xfId="716" xr:uid="{E889D346-1FB4-42C2-95EC-665EE69EAAA9}"/>
    <cellStyle name="Moeda 3 3 4 2 2" xfId="717" xr:uid="{CBBFCE57-BF38-44A1-AD53-5D38D4276751}"/>
    <cellStyle name="Moeda 3 3 4 3" xfId="718" xr:uid="{55DC8AD6-F77A-497F-AB26-FBCD00A8A41E}"/>
    <cellStyle name="Moeda 3 3 4 3 2" xfId="719" xr:uid="{CAF8456E-CB59-43B0-B57F-B5DB6E31A266}"/>
    <cellStyle name="Moeda 3 3 4 4" xfId="720" xr:uid="{4B1E25DC-1973-4DBB-A8AB-613BB338AD5C}"/>
    <cellStyle name="Moeda 3 3 4 5" xfId="721" xr:uid="{CC4544B4-84ED-471C-B142-D201EE299F8E}"/>
    <cellStyle name="Moeda 3 3 5" xfId="722" xr:uid="{50382AD9-56AA-443F-A3F7-9CC2EB805777}"/>
    <cellStyle name="Moeda 3 3 5 2" xfId="723" xr:uid="{6403F43D-FA0D-48BD-99CE-21D75F2DA100}"/>
    <cellStyle name="Moeda 3 3 6" xfId="724" xr:uid="{496E7A29-7A25-4B6E-A245-9075567331AA}"/>
    <cellStyle name="Moeda 3 3 6 2" xfId="725" xr:uid="{940C4A15-A426-4719-ABAA-E79A44E11B9B}"/>
    <cellStyle name="Moeda 3 3 7" xfId="726" xr:uid="{6FB8426B-DF89-49F7-BA93-660793D5C6E8}"/>
    <cellStyle name="Moeda 3 3 8" xfId="727" xr:uid="{B4559EC1-467A-4A0D-8D3D-D0C4E91DB702}"/>
    <cellStyle name="Moeda 3 3 9" xfId="2784" xr:uid="{3F8231F0-EA49-4532-ADF5-5122332F3CBE}"/>
    <cellStyle name="Moeda 3 4" xfId="728" xr:uid="{5972CED0-907D-48DA-A45C-47C6D25B1E58}"/>
    <cellStyle name="Moeda 3 4 2" xfId="729" xr:uid="{E1A040A4-6157-422B-A746-2C4ADB450D2B}"/>
    <cellStyle name="Moeda 3 4 2 2" xfId="730" xr:uid="{0D9A223A-8B60-401F-9C2F-51334A64838A}"/>
    <cellStyle name="Moeda 3 4 2 2 2" xfId="731" xr:uid="{2697DF12-91BC-4F39-ACBB-6D4EC5DB0370}"/>
    <cellStyle name="Moeda 3 4 2 3" xfId="732" xr:uid="{8819DFCB-2808-49DB-A197-1AF782783F96}"/>
    <cellStyle name="Moeda 3 4 2 3 2" xfId="733" xr:uid="{B8AF82B3-46A7-40D9-9DEF-2339455454B5}"/>
    <cellStyle name="Moeda 3 4 2 4" xfId="734" xr:uid="{B529F332-D87F-4558-9291-4147E6F4DCDD}"/>
    <cellStyle name="Moeda 3 4 2 5" xfId="735" xr:uid="{1E4021DD-E6BB-4F4E-9045-E402EC9CFCE3}"/>
    <cellStyle name="Moeda 3 4 3" xfId="736" xr:uid="{D0E2DB00-88ED-4369-ACF5-31D874C75161}"/>
    <cellStyle name="Moeda 3 4 3 2" xfId="737" xr:uid="{488D89AF-2F39-42AB-9E85-320C6F167281}"/>
    <cellStyle name="Moeda 3 4 4" xfId="738" xr:uid="{9CDD8233-0328-4828-90CB-DAF48832AB38}"/>
    <cellStyle name="Moeda 3 4 4 2" xfId="739" xr:uid="{8CF7A393-05A3-4906-B3A8-47A578CD537E}"/>
    <cellStyle name="Moeda 3 4 5" xfId="740" xr:uid="{44B60B0E-2396-49B2-82B3-168A75092472}"/>
    <cellStyle name="Moeda 3 4 6" xfId="741" xr:uid="{CF68FF16-41CC-48B3-871F-6113AF00EAC8}"/>
    <cellStyle name="Moeda 3 4 7" xfId="2785" xr:uid="{45402609-A230-43CE-A153-0CA38159B7AA}"/>
    <cellStyle name="Moeda 3 5" xfId="742" xr:uid="{CB8EC29D-0A80-4435-B359-E255E4CE5D92}"/>
    <cellStyle name="Moeda 3 5 2" xfId="743" xr:uid="{1E9DDB0A-1567-4B7F-AF10-BD60AF51BCFB}"/>
    <cellStyle name="Moeda 3 5 2 2" xfId="744" xr:uid="{5B672CB1-B643-4250-B105-487B20CB3818}"/>
    <cellStyle name="Moeda 3 5 2 2 2" xfId="745" xr:uid="{517C49E5-1DF8-43E9-9B44-EFC2250AF017}"/>
    <cellStyle name="Moeda 3 5 2 3" xfId="746" xr:uid="{AA0B8A57-80A6-425C-B5E1-F1A03FC5BA09}"/>
    <cellStyle name="Moeda 3 5 2 3 2" xfId="747" xr:uid="{9F442FB6-26E1-4CC3-ADD6-D178D188536E}"/>
    <cellStyle name="Moeda 3 5 2 4" xfId="748" xr:uid="{FCC13D57-0B88-411C-89E7-646F92383F0D}"/>
    <cellStyle name="Moeda 3 5 2 5" xfId="749" xr:uid="{526B8A44-0A80-477B-82F5-45BE4EAF3D90}"/>
    <cellStyle name="Moeda 3 5 3" xfId="750" xr:uid="{2F42D072-0C85-4537-9453-F62B4098CAB8}"/>
    <cellStyle name="Moeda 3 5 3 2" xfId="751" xr:uid="{C549B404-413E-4E5C-98C1-8A5589F3C3C8}"/>
    <cellStyle name="Moeda 3 5 4" xfId="752" xr:uid="{5DF4726F-A61D-4D09-B6CF-51BBCA9FF5B3}"/>
    <cellStyle name="Moeda 3 5 4 2" xfId="753" xr:uid="{E8C64502-D9C3-458D-BCBB-91456A625FC7}"/>
    <cellStyle name="Moeda 3 5 5" xfId="754" xr:uid="{A970E200-7048-4570-89D0-D22E12A97878}"/>
    <cellStyle name="Moeda 3 5 6" xfId="755" xr:uid="{F5605FE1-6F43-4781-9B5B-0A9584A3FFB2}"/>
    <cellStyle name="Moeda 3 5 7" xfId="2786" xr:uid="{E5386F13-BFAB-4806-9CC3-6F64F25F7D04}"/>
    <cellStyle name="Moeda 3 6" xfId="756" xr:uid="{6B6B7D0C-BEC6-48BC-B1B3-4D2A334C5CB5}"/>
    <cellStyle name="Moeda 3 6 2" xfId="757" xr:uid="{D49A3AB4-F50A-4213-A532-D8162DFAFE5D}"/>
    <cellStyle name="Moeda 3 6 2 2" xfId="758" xr:uid="{B48B2A04-5E78-48EF-B5A0-A362B812F4C4}"/>
    <cellStyle name="Moeda 3 6 3" xfId="759" xr:uid="{10D5F298-345E-457D-83D9-44A3B5F20C4E}"/>
    <cellStyle name="Moeda 3 6 3 2" xfId="760" xr:uid="{D8CF199F-AC30-47AE-B98C-3ABF1B8BE7D1}"/>
    <cellStyle name="Moeda 3 6 4" xfId="761" xr:uid="{C50A7551-120D-488C-8113-7AE62DCE74A1}"/>
    <cellStyle name="Moeda 3 6 5" xfId="762" xr:uid="{D24E57F2-B669-406D-8C6D-DD602C55F380}"/>
    <cellStyle name="Moeda 3 7" xfId="763" xr:uid="{0C8E62AA-731E-421D-BF96-E7401367F5D3}"/>
    <cellStyle name="Moeda 3 7 2" xfId="764" xr:uid="{420C79A0-7736-42BD-B0DB-F86810358C4C}"/>
    <cellStyle name="Moeda 3 7 3" xfId="765" xr:uid="{2D3E20E7-0E18-410D-9D96-B09E2961E416}"/>
    <cellStyle name="Moeda 3 8" xfId="766" xr:uid="{F31BCB69-8219-44F6-B560-750FD7E4BF41}"/>
    <cellStyle name="Moeda 3 8 2" xfId="767" xr:uid="{7D51EC98-380E-42C3-A21D-FFCC1DEDD2B4}"/>
    <cellStyle name="Moeda 3 9" xfId="768" xr:uid="{CD97E2A1-4904-4B1A-8518-27E3616D045F}"/>
    <cellStyle name="Moeda 4" xfId="769" xr:uid="{2552F55C-F8FD-40DB-B77F-DA84417C864D}"/>
    <cellStyle name="Moeda 4 2" xfId="770" xr:uid="{9ED4331B-EAFC-480F-A077-32BCAFF4F8BE}"/>
    <cellStyle name="Moeda 4 2 2" xfId="771" xr:uid="{F6415FA8-EE40-4A1B-85A5-5A967374576C}"/>
    <cellStyle name="Moeda 4 2 2 2" xfId="2789" xr:uid="{A7BB4D9D-C7F8-4E5C-BE1C-506951F43B7B}"/>
    <cellStyle name="Moeda 4 2 3" xfId="2788" xr:uid="{F97620D3-AE27-44C6-AF41-A015081FC28D}"/>
    <cellStyle name="Moeda 4 3" xfId="772" xr:uid="{E256D4B3-AAD6-4FC4-A7AB-3ED1C8419FA4}"/>
    <cellStyle name="Moeda 4 3 2" xfId="773" xr:uid="{F62860F9-D1A2-4935-9F8C-9D3EA5C9F5D8}"/>
    <cellStyle name="Moeda 4 3 2 2" xfId="774" xr:uid="{1C1F604C-1440-4F2C-A769-CE45D2F35419}"/>
    <cellStyle name="Moeda 4 3 2 3" xfId="2791" xr:uid="{67F6FB1D-CD2A-47D0-9692-A83811DD37F1}"/>
    <cellStyle name="Moeda 4 3 3" xfId="775" xr:uid="{E543BA78-99AC-424D-A0A8-D3A508CF4D45}"/>
    <cellStyle name="Moeda 4 3 3 2" xfId="776" xr:uid="{713D18AC-6D85-43F3-94CE-CBDDF3B27F20}"/>
    <cellStyle name="Moeda 4 3 4" xfId="777" xr:uid="{DA64AC26-ADD3-4953-BEF1-97A3B88B75B8}"/>
    <cellStyle name="Moeda 4 3 5" xfId="778" xr:uid="{0F598BAC-1E7E-46E4-8770-81178D58BF5F}"/>
    <cellStyle name="Moeda 4 3 6" xfId="2790" xr:uid="{36AF64CB-2302-4787-A6B5-EE647D3FD363}"/>
    <cellStyle name="Moeda 4 4" xfId="2792" xr:uid="{2D0C5B52-BC7F-49BA-91B7-21CA447D11CC}"/>
    <cellStyle name="Moeda 4 4 2" xfId="2793" xr:uid="{F67AC60B-13DA-40CC-B71B-7A122E6B52A8}"/>
    <cellStyle name="Moeda 4 5" xfId="2794" xr:uid="{E77B704E-43EB-4F63-ADF4-651A91C43348}"/>
    <cellStyle name="Moeda 4 6" xfId="2787" xr:uid="{47EDFCE9-FFCF-43B8-B8A8-7417714E66AA}"/>
    <cellStyle name="Moeda 5" xfId="779" xr:uid="{2DC79F19-B7E5-47DE-9380-89C3FBA8F391}"/>
    <cellStyle name="Moeda 5 2" xfId="2796" xr:uid="{0D52197A-8BA4-43F0-9A76-3733B35AF391}"/>
    <cellStyle name="Moeda 5 2 2" xfId="2797" xr:uid="{D8C77CC6-1A62-409F-A73F-FC1D628517D2}"/>
    <cellStyle name="Moeda 5 3" xfId="2798" xr:uid="{09109CCD-829F-41E6-BA14-5D26D64F3E11}"/>
    <cellStyle name="Moeda 5 3 2" xfId="2799" xr:uid="{6F5A6185-1085-4EEB-866F-9E70D55FF36A}"/>
    <cellStyle name="Moeda 5 4" xfId="2800" xr:uid="{379CDABB-9F6F-4F08-B7F8-0CE0C616C6CE}"/>
    <cellStyle name="Moeda 5 5" xfId="2795" xr:uid="{00E6813C-4123-486F-917A-3EABCC6D5AB9}"/>
    <cellStyle name="Moeda 6" xfId="780" xr:uid="{A25B504F-224C-40E7-B7C5-041811A397E3}"/>
    <cellStyle name="Moeda 6 2" xfId="781" xr:uid="{D49D5F38-45CA-446F-81E1-C35BF591D30F}"/>
    <cellStyle name="Moeda 6 2 2" xfId="782" xr:uid="{CAC9EFBB-5CEF-43EF-B626-1E6ABFAA7776}"/>
    <cellStyle name="Moeda 6 2 2 2" xfId="783" xr:uid="{C21CF27B-1A8A-49A3-8318-5C06D97C848B}"/>
    <cellStyle name="Moeda 6 2 3" xfId="784" xr:uid="{88CF5121-B308-4543-AC27-D874B914DD46}"/>
    <cellStyle name="Moeda 6 2 3 2" xfId="785" xr:uid="{0C5B6DF3-38DE-482E-8F2F-04FF21F44476}"/>
    <cellStyle name="Moeda 6 2 4" xfId="786" xr:uid="{6297A0FA-32CD-40DC-9929-3B436F4EC779}"/>
    <cellStyle name="Moeda 6 2 5" xfId="787" xr:uid="{37F06057-9DE2-4ECA-AF02-47F38D809213}"/>
    <cellStyle name="Moeda 6 2 6" xfId="2802" xr:uid="{FB11575B-235E-438E-9A3A-FF591EBBC9B0}"/>
    <cellStyle name="Moeda 6 3" xfId="788" xr:uid="{4ED92BE8-3484-4D49-83AB-60AAEFFE5826}"/>
    <cellStyle name="Moeda 6 3 2" xfId="789" xr:uid="{9E50F942-AB8A-4C37-BED4-00F33F56378E}"/>
    <cellStyle name="Moeda 6 4" xfId="790" xr:uid="{848B5566-EBEE-41B9-A732-F32E0A1134FC}"/>
    <cellStyle name="Moeda 6 4 2" xfId="791" xr:uid="{25C3D42B-06AB-46CC-8057-F84C39DB23F3}"/>
    <cellStyle name="Moeda 6 5" xfId="792" xr:uid="{86302DEF-6922-4DC5-86F6-C190234D0DE2}"/>
    <cellStyle name="Moeda 6 6" xfId="793" xr:uid="{AB12D02B-6C4E-443B-97DF-0493059E6A56}"/>
    <cellStyle name="Moeda 6 7" xfId="2801" xr:uid="{E2C711A5-1BCE-4FDD-A7EB-8727E844C81A}"/>
    <cellStyle name="Moeda 7" xfId="794" xr:uid="{4D5BDD08-52F2-4752-8554-A92D3BC4BF94}"/>
    <cellStyle name="Moeda 7 2" xfId="795" xr:uid="{020E7DF8-FBB3-476D-B5B0-0D5482324365}"/>
    <cellStyle name="Moeda 7 2 2" xfId="796" xr:uid="{887E9263-C52D-46A4-B0AD-A3AD8697A44D}"/>
    <cellStyle name="Moeda 7 2 3" xfId="2804" xr:uid="{C4CC7511-2E3B-4EE8-95BF-DD57B9517412}"/>
    <cellStyle name="Moeda 7 3" xfId="797" xr:uid="{3FF727BC-85C4-4EA5-8C5B-220A523F8A4A}"/>
    <cellStyle name="Moeda 7 3 2" xfId="798" xr:uid="{3F962C10-5B86-4046-91E6-4CCCEDE98081}"/>
    <cellStyle name="Moeda 7 4" xfId="799" xr:uid="{76186855-8D7D-4876-B38B-77333FD2EC00}"/>
    <cellStyle name="Moeda 7 5" xfId="800" xr:uid="{F497F3AA-7E61-4A4D-97EE-980696A4507A}"/>
    <cellStyle name="Moeda 7 6" xfId="2803" xr:uid="{0B3F41EE-622E-4DB8-ACA1-0CA0CE91FE28}"/>
    <cellStyle name="Moeda 8" xfId="801" xr:uid="{C9110336-7A52-4EDF-9F7C-B53202894618}"/>
    <cellStyle name="Moeda 8 2" xfId="802" xr:uid="{D306000B-EE17-4A4B-88F3-E6DFE5856072}"/>
    <cellStyle name="Moeda 8 2 2" xfId="803" xr:uid="{5073E63C-A705-446B-81C5-E5A6F6AC9E7D}"/>
    <cellStyle name="Moeda 8 3" xfId="804" xr:uid="{C4CDC101-9A96-48AD-9A28-5D8BB5FEDA43}"/>
    <cellStyle name="Moeda 8 3 2" xfId="805" xr:uid="{8650182B-5ACE-4495-8969-9841960FD5C6}"/>
    <cellStyle name="Moeda 8 4" xfId="806" xr:uid="{A5DC3277-742A-46A1-B91F-5F61F152BBA6}"/>
    <cellStyle name="Moeda 8 5" xfId="807" xr:uid="{6E4E0BC8-A5B3-45C1-88AB-99948808114F}"/>
    <cellStyle name="Moeda 9" xfId="808" xr:uid="{BF27D630-D63D-48F1-B31D-B46DF19752F0}"/>
    <cellStyle name="Moeda 9 2" xfId="809" xr:uid="{866D38A5-8042-4DE2-AA43-9C05A9B60779}"/>
    <cellStyle name="Neutra 2" xfId="810" xr:uid="{84E4F441-FA5E-46AE-9E99-AA53B318E3AA}"/>
    <cellStyle name="Neutra 2 2" xfId="811" xr:uid="{40FD5351-4C8C-499B-907C-D64B40DD3D26}"/>
    <cellStyle name="Neutra 2 3" xfId="812" xr:uid="{DE88A618-38B5-4058-B5CD-0BA1BFDF71BA}"/>
    <cellStyle name="Neutral" xfId="813" xr:uid="{21EBF451-86EB-4E01-B789-ABD36231109C}"/>
    <cellStyle name="Normal" xfId="0" builtinId="0"/>
    <cellStyle name="Normal 10" xfId="814" xr:uid="{0E581A73-EE21-48DE-8605-B1980EB94B75}"/>
    <cellStyle name="Normal 10 2" xfId="28" xr:uid="{053BCBCE-29D6-4A28-9C5D-69E391A58264}"/>
    <cellStyle name="Normal 11" xfId="27" xr:uid="{98DE5582-C3BB-4955-B9C6-2E477230EAC7}"/>
    <cellStyle name="Normal 11 2" xfId="815" xr:uid="{A960D3B4-1F35-4D79-A927-2F60441FE054}"/>
    <cellStyle name="Normal 11 3" xfId="816" xr:uid="{07039DD0-5052-408A-9E1F-44584332E697}"/>
    <cellStyle name="Normal 12" xfId="817" xr:uid="{3041DAFE-7119-47EF-BBD8-79197A34BB93}"/>
    <cellStyle name="Normal 12 2" xfId="818" xr:uid="{5F9F06F7-6CF4-4692-B427-FCFA93779797}"/>
    <cellStyle name="Normal 12 3" xfId="819" xr:uid="{BD11E98A-B370-4145-850D-BA85E9388774}"/>
    <cellStyle name="Normal 12 4" xfId="820" xr:uid="{2BF0608A-CA61-414A-9CAB-3C038A2EDBA5}"/>
    <cellStyle name="Normal 13" xfId="821" xr:uid="{2F90CC93-A177-4B2E-8F7F-8B876B4E1E71}"/>
    <cellStyle name="Normal 14" xfId="822" xr:uid="{4CEE3318-BD55-4919-820F-70C69F75F7AE}"/>
    <cellStyle name="Normal 14 2" xfId="823" xr:uid="{4E2D5B9F-DB02-4AC9-86AC-5669F313F9F9}"/>
    <cellStyle name="Normal 14 3" xfId="824" xr:uid="{77F69812-9194-4B0A-A2BA-0FCA4FC4241E}"/>
    <cellStyle name="Normal 14 4" xfId="825" xr:uid="{6CD163CA-FBF2-4B8C-B34B-D76697C52D68}"/>
    <cellStyle name="Normal 14 5" xfId="826" xr:uid="{E2687065-877D-4019-857E-093E5B904E82}"/>
    <cellStyle name="Normal 15" xfId="827" xr:uid="{4F1DF86F-E904-4719-93B7-2793F7091066}"/>
    <cellStyle name="Normal 15 2" xfId="828" xr:uid="{BDD338C7-9E95-4944-8005-3637DD29AB07}"/>
    <cellStyle name="Normal 15 3" xfId="829" xr:uid="{418A9F32-80E4-4589-B1D4-35543BCADC77}"/>
    <cellStyle name="Normal 15 4" xfId="830" xr:uid="{2B20F49C-5C26-4188-8B83-9C4480DEC0A0}"/>
    <cellStyle name="Normal 16" xfId="831" xr:uid="{692AF1C5-043B-49E2-8A45-5AAB1E41B890}"/>
    <cellStyle name="Normal 17" xfId="32" xr:uid="{FBF0BBD6-DD4D-4094-A9B1-25308C5E0364}"/>
    <cellStyle name="Normal 18" xfId="832" xr:uid="{0B3BDE4D-6509-4254-BF60-A0DAEC88A742}"/>
    <cellStyle name="Normal 19" xfId="19" xr:uid="{00000000-0005-0000-0000-000009000000}"/>
    <cellStyle name="Normal 19 10" xfId="834" xr:uid="{54B3488E-8FA3-42C3-9D2A-FD5E61DA1955}"/>
    <cellStyle name="Normal 19 10 2" xfId="835" xr:uid="{79863E87-709E-42E2-ADE7-9BE68131FAA8}"/>
    <cellStyle name="Normal 19 10 3" xfId="2805" xr:uid="{65DE09BF-EA0F-4169-85A3-F0C7E57FECDA}"/>
    <cellStyle name="Normal 19 2" xfId="836" xr:uid="{DC74E6CC-D592-41A7-AED3-A0340158908F}"/>
    <cellStyle name="Normal 19 3" xfId="833" xr:uid="{156EDF32-E799-4E84-9271-E4F12B865498}"/>
    <cellStyle name="Normal 2" xfId="6" xr:uid="{00000000-0005-0000-0000-00000A000000}"/>
    <cellStyle name="Normal 2 2" xfId="7" xr:uid="{00000000-0005-0000-0000-00000B000000}"/>
    <cellStyle name="Normal 2 2 2" xfId="15" xr:uid="{00000000-0005-0000-0000-00000C000000}"/>
    <cellStyle name="Normal 2 2 2 10" xfId="837" xr:uid="{D5A062CC-68C4-4226-A290-4BB27C444DAB}"/>
    <cellStyle name="Normal 2 2 2 2" xfId="838" xr:uid="{B4F43D79-BD9A-44F1-85DA-2B69FDD62F5F}"/>
    <cellStyle name="Normal 2 2 2 2 2" xfId="839" xr:uid="{01330D2D-E77F-43CD-9A02-8CBFCCE3E5FC}"/>
    <cellStyle name="Normal 2 2 2 2 2 2" xfId="840" xr:uid="{0861D24F-4796-49B3-8B3A-624830E9B18F}"/>
    <cellStyle name="Normal 2 2 2 2 2 2 2" xfId="841" xr:uid="{1FBCF9E2-63D8-4520-A224-FFE9D0FD1F63}"/>
    <cellStyle name="Normal 2 2 2 2 2 3" xfId="842" xr:uid="{F565407D-F819-44A3-8EA2-86004D70AB9A}"/>
    <cellStyle name="Normal 2 2 2 2 2 3 2" xfId="843" xr:uid="{FEE6D282-9C03-487D-9A5E-AFC52FE02CA9}"/>
    <cellStyle name="Normal 2 2 2 2 2 4" xfId="844" xr:uid="{8289D704-0E2C-4BA0-9716-9337E31994C1}"/>
    <cellStyle name="Normal 2 2 2 2 2_Anexo III - PLO ATA RJ 21_10_15" xfId="845" xr:uid="{FF1FF275-C10F-41B6-BA51-B185E44E48FE}"/>
    <cellStyle name="Normal 2 2 2 2 3" xfId="846" xr:uid="{BBA70DF7-33AE-44B2-B862-0B1D4FA54DFC}"/>
    <cellStyle name="Normal 2 2 2 2 3 2" xfId="847" xr:uid="{401C15E9-29C7-4726-9F35-81CE34FD7429}"/>
    <cellStyle name="Normal 2 2 2 2 4" xfId="848" xr:uid="{ED51E0F8-6FA3-4C8F-9B58-A11E501BBA7F}"/>
    <cellStyle name="Normal 2 2 2 2 4 2" xfId="849" xr:uid="{E8D86AA8-75F8-4EAB-8275-11CB87026751}"/>
    <cellStyle name="Normal 2 2 2 2 5" xfId="850" xr:uid="{0C5D262E-7F03-40A4-AF04-296A2488E898}"/>
    <cellStyle name="Normal 2 2 2 2 6" xfId="2807" xr:uid="{81CCFB14-F6F1-4C09-8E07-90E074A7A47B}"/>
    <cellStyle name="Normal 2 2 2 2 7" xfId="5211" xr:uid="{AC2D9322-7A02-4003-AA2F-498571A552C3}"/>
    <cellStyle name="Normal 2 2 2 2_Anexo III - PLO ATA RJ 21_10_15" xfId="851" xr:uid="{7F4B28C6-8629-4F23-AA38-0624634C2CDD}"/>
    <cellStyle name="Normal 2 2 2 3" xfId="852" xr:uid="{9A506FFC-06C6-4513-A6A1-E82649C5BA27}"/>
    <cellStyle name="Normal 2 2 2 3 2" xfId="853" xr:uid="{C2CF070D-23C0-4937-9EC2-7E9E61E70F50}"/>
    <cellStyle name="Normal 2 2 2 3 2 2" xfId="854" xr:uid="{A40CCA2F-D5A5-48F5-80D5-FE24F294DE9F}"/>
    <cellStyle name="Normal 2 2 2 3 3" xfId="855" xr:uid="{8168F0BE-784E-40C3-B967-2E865E80F746}"/>
    <cellStyle name="Normal 2 2 2 3 3 2" xfId="856" xr:uid="{548CD103-5C10-414D-B59A-E12240F4BF11}"/>
    <cellStyle name="Normal 2 2 2 3 4" xfId="857" xr:uid="{366D3230-B131-4BF8-8237-EA2DEC4F6AA4}"/>
    <cellStyle name="Normal 2 2 2 3_Anexo III - PLO ATA RJ 21_10_15" xfId="858" xr:uid="{6A38EB01-00CA-4058-9A8F-EE265A774113}"/>
    <cellStyle name="Normal 2 2 2 4" xfId="859" xr:uid="{8FF4DB1E-EF0A-4969-8949-5A20874CE4FB}"/>
    <cellStyle name="Normal 2 2 2 4 2" xfId="860" xr:uid="{185423CB-C1B1-4D1F-B5B9-3084F95285F4}"/>
    <cellStyle name="Normal 2 2 2 5" xfId="861" xr:uid="{0EEAF817-0087-4520-A7D5-F002D8B0E2BB}"/>
    <cellStyle name="Normal 2 2 2 5 2" xfId="862" xr:uid="{C57682B4-4D18-4C27-BFDA-F3192E92598B}"/>
    <cellStyle name="Normal 2 2 2 6" xfId="863" xr:uid="{5F8A07EF-E0EC-40AF-BF3B-BC7E555A3DB2}"/>
    <cellStyle name="Normal 2 2 2 6 2" xfId="864" xr:uid="{D6521C52-CDD5-4954-9984-12ECDE91B785}"/>
    <cellStyle name="Normal 2 2 2 7" xfId="865" xr:uid="{2612E612-4E5C-4D0E-B71C-F81CF18155B5}"/>
    <cellStyle name="Normal 2 2 2 8" xfId="2806" xr:uid="{BCB46BAC-9020-45FA-8269-C0C73E047285}"/>
    <cellStyle name="Normal 2 2 2 9" xfId="5210" xr:uid="{04AB8D1D-1CDF-44D0-8F2C-CF607BCEC4D3}"/>
    <cellStyle name="Normal 2 2 2_Anexo III - PLO ATA RJ 21_10_15" xfId="866" xr:uid="{99B885F0-89CB-4BB7-B0E6-AAFB7C06DF9B}"/>
    <cellStyle name="Normal 2 2 3" xfId="8" xr:uid="{00000000-0005-0000-0000-00000D000000}"/>
    <cellStyle name="Normal 2 2 3 2" xfId="18" xr:uid="{00000000-0005-0000-0000-00000E000000}"/>
    <cellStyle name="Normal 2 2 4" xfId="2808" xr:uid="{CAB8EA81-EFD8-4DDD-86D2-A99FA91E4931}"/>
    <cellStyle name="Normal 2 3" xfId="14" xr:uid="{00000000-0005-0000-0000-00000F000000}"/>
    <cellStyle name="Normal 2 3 2" xfId="20" xr:uid="{00000000-0005-0000-0000-000010000000}"/>
    <cellStyle name="Normal 2 3 2 2" xfId="2810" xr:uid="{C48C3AAC-9F48-4762-8EFB-EFE7AB9E8EEE}"/>
    <cellStyle name="Normal 2 3 3" xfId="2809" xr:uid="{1197C3E6-FA53-4523-8114-6C649B45A7BE}"/>
    <cellStyle name="Normal 2 3 4" xfId="867" xr:uid="{E0D8CE55-955E-4B51-A42D-8CE4C3055701}"/>
    <cellStyle name="Normal 2 4" xfId="868" xr:uid="{A7B83184-575E-4A9B-A682-029B7AA54B41}"/>
    <cellStyle name="Normal 2 4 2" xfId="869" xr:uid="{F0F09E27-6E70-4B38-8F3A-A11E4211C528}"/>
    <cellStyle name="Normal 2 4 3" xfId="870" xr:uid="{4D6DE79E-DB20-47E4-8E85-37C6DBACFC37}"/>
    <cellStyle name="Normal 2 4 4" xfId="2811" xr:uid="{6BCA3332-5BCD-4833-9540-399A774598F3}"/>
    <cellStyle name="Normal 2 5" xfId="871" xr:uid="{8B30A9F0-E968-4D0A-8F16-CD3EC089B5BA}"/>
    <cellStyle name="Normal 2 6" xfId="872" xr:uid="{3D8C9B08-9612-47E8-B94D-797C6819B32F}"/>
    <cellStyle name="Normal 2 7" xfId="873" xr:uid="{E1343357-1B65-4E14-B86F-3741547102FC}"/>
    <cellStyle name="Normal 2 8" xfId="26" xr:uid="{69327E5B-07A0-4F58-B017-AE05C17931EA}"/>
    <cellStyle name="Normal 2_Anexo III - PLO ATA RJ 21_10_15" xfId="874" xr:uid="{7F57538C-50C4-4782-9B6C-84677FCA3022}"/>
    <cellStyle name="Normal 20" xfId="2471" xr:uid="{B95074CE-466C-4D3F-8B01-DA48EE7DBA5B}"/>
    <cellStyle name="Normal 21" xfId="5216" xr:uid="{33C39472-4DE8-41E3-9D6E-315D5C4FEAE2}"/>
    <cellStyle name="Normal 22" xfId="9" xr:uid="{00000000-0005-0000-0000-000011000000}"/>
    <cellStyle name="Normal 23" xfId="25" xr:uid="{C4B27B1A-6300-43BA-8505-753EEE4AE68B}"/>
    <cellStyle name="Normal 3" xfId="10" xr:uid="{00000000-0005-0000-0000-000012000000}"/>
    <cellStyle name="Normal 3 2" xfId="13" xr:uid="{00000000-0005-0000-0000-000013000000}"/>
    <cellStyle name="Normal 3 2 2" xfId="11" xr:uid="{00000000-0005-0000-0000-000014000000}"/>
    <cellStyle name="Normal 3 2 2 2" xfId="876" xr:uid="{A8017D64-F90F-4633-B80D-2C9A3635C9E0}"/>
    <cellStyle name="Normal 3 2 2 2 2" xfId="877" xr:uid="{B03748F8-BB4E-4789-92AA-585C4DB6EDF7}"/>
    <cellStyle name="Normal 3 2 2 3" xfId="30" xr:uid="{D88A3950-333C-4D94-9739-E5BD0D5C7770}"/>
    <cellStyle name="Normal 3 2 3" xfId="878" xr:uid="{6BF82213-4288-4A9F-95D0-B23EF279E684}"/>
    <cellStyle name="Normal 3 2 4" xfId="879" xr:uid="{9598DD75-4A7C-458C-A7E9-31ECE80CAD7B}"/>
    <cellStyle name="Normal 3 3" xfId="2812" xr:uid="{DD5AB482-2B8D-4EBF-A6DA-A55A625A13E4}"/>
    <cellStyle name="Normal 3 4" xfId="875" xr:uid="{0DC9E48E-C699-4304-9F34-50C4106B0008}"/>
    <cellStyle name="Normal 3_APENDICE G PLANILHA_COMPOSICAO_CUSTOS_FACILITIES_TOTAL" xfId="880" xr:uid="{17DD64CB-EF1F-49E2-B00C-DD5AAF29FC82}"/>
    <cellStyle name="Normal 37" xfId="881" xr:uid="{B9C560E4-4F60-4EE3-B116-7063FC481D89}"/>
    <cellStyle name="Normal 37 2" xfId="882" xr:uid="{EFB9C6BE-CB44-4B70-95D7-C189A036D114}"/>
    <cellStyle name="Normal 37 3" xfId="2813" xr:uid="{75261410-C9C0-4110-B3E1-827DF3B75788}"/>
    <cellStyle name="Normal 38" xfId="883" xr:uid="{57FA83C8-9622-4D4A-9230-F007C8C5D730}"/>
    <cellStyle name="Normal 38 10" xfId="884" xr:uid="{C0ED4410-7A75-41BD-9A6B-E8CE70A8DCB6}"/>
    <cellStyle name="Normal 38 2" xfId="885" xr:uid="{6C5464D1-DACF-473B-9EB3-591CC9088B12}"/>
    <cellStyle name="Normal 38 2 2" xfId="2814" xr:uid="{AF09EE01-0192-4652-8EB6-0D02631929C0}"/>
    <cellStyle name="Normal 38 2 3" xfId="2815" xr:uid="{3452EA25-35A6-40ED-98B9-CFC4B286C527}"/>
    <cellStyle name="Normal 38 3" xfId="2816" xr:uid="{FE5B9896-32CF-49B5-B481-F99A61762E52}"/>
    <cellStyle name="Normal 38 4" xfId="2817" xr:uid="{AF81B2A4-7C8B-4D64-A09C-CE7F553898DD}"/>
    <cellStyle name="Normal 4" xfId="12" xr:uid="{00000000-0005-0000-0000-000015000000}"/>
    <cellStyle name="Normal 4 2" xfId="887" xr:uid="{CC911CA2-23A0-4222-AD16-0956FB8F50AF}"/>
    <cellStyle name="Normal 4 3" xfId="2818" xr:uid="{1E29EDD7-6BF1-4914-8AB7-FB8104662892}"/>
    <cellStyle name="Normal 4 4" xfId="886" xr:uid="{29989BB8-5CEE-4658-B0DC-FB173F7F7F30}"/>
    <cellStyle name="Normal 45 2" xfId="888" xr:uid="{CE082A42-2679-4EC0-8B37-74B8E3ED04E3}"/>
    <cellStyle name="Normal 46 2" xfId="889" xr:uid="{B94216C2-39DF-407C-AC2E-D660D2BCDBEA}"/>
    <cellStyle name="Normal 5" xfId="890" xr:uid="{1D885A73-F6C3-417D-8A32-8C719DCE3575}"/>
    <cellStyle name="Normal 5 2" xfId="891" xr:uid="{590BB82A-7592-4909-89C1-43620DC59CF9}"/>
    <cellStyle name="Normal 5 2 2" xfId="892" xr:uid="{5F54F527-A257-4C2D-8E3B-5846A552D0FC}"/>
    <cellStyle name="Normal 5 2 3" xfId="2819" xr:uid="{B210C9BD-722F-4ADB-9ACC-862C20D48ED0}"/>
    <cellStyle name="Normal 5 3" xfId="893" xr:uid="{7B998579-919B-480C-AD2F-8D5D89A7E5F1}"/>
    <cellStyle name="Normal 5 3 2" xfId="2820" xr:uid="{FB739E7B-BB58-48E3-9EFC-BBA231AB4293}"/>
    <cellStyle name="Normal 53" xfId="894" xr:uid="{71FBE76F-DFBC-4599-A73C-F7B269922D50}"/>
    <cellStyle name="Normal 53 2" xfId="2821" xr:uid="{F0FDA486-BFB5-46C6-B458-AEEEFD0EDFF2}"/>
    <cellStyle name="Normal 6" xfId="895" xr:uid="{8A249B7F-9A8C-4BD7-A72B-300E8A68DF42}"/>
    <cellStyle name="Normal 6 2" xfId="896" xr:uid="{038CBCA7-A439-499D-B4C3-D3E1CA6926B0}"/>
    <cellStyle name="Normal 6 3" xfId="897" xr:uid="{7F44C90D-32DF-4253-A253-BA961CC354FF}"/>
    <cellStyle name="Normal 6 3 2" xfId="2822" xr:uid="{4798D867-2BCC-4DB8-B31A-DA454748D164}"/>
    <cellStyle name="Normal 6 4" xfId="898" xr:uid="{DE99F34E-CFEF-4973-8DBC-F19BA8EF5434}"/>
    <cellStyle name="Normal 7" xfId="24" xr:uid="{00000000-0005-0000-0000-000016000000}"/>
    <cellStyle name="Normal 7 2" xfId="900" xr:uid="{FE8778E0-E3DD-4CA3-BD5E-50671647AF51}"/>
    <cellStyle name="Normal 7 2 2" xfId="901" xr:uid="{D08C3C2D-3E92-4599-AF6A-3EA3E3065E88}"/>
    <cellStyle name="Normal 7 2 2 2" xfId="902" xr:uid="{AC74474D-8491-4089-BE0F-F0472865B39F}"/>
    <cellStyle name="Normal 7 2 2 2 2" xfId="903" xr:uid="{83DB2FBB-1130-442A-90F1-256876B4A77A}"/>
    <cellStyle name="Normal 7 2 2 3" xfId="904" xr:uid="{69FE5436-65AC-4122-BEFA-FC5754C2538A}"/>
    <cellStyle name="Normal 7 2 2 3 2" xfId="905" xr:uid="{BBDDB0C0-8C2B-4440-B3A4-68C6FD25B38D}"/>
    <cellStyle name="Normal 7 2 2 4" xfId="906" xr:uid="{1C217673-8F0A-4D8D-B9E1-991789D579D3}"/>
    <cellStyle name="Normal 7 2 2 5" xfId="907" xr:uid="{0E95222F-3447-4E0D-93FB-A42BA83F69AD}"/>
    <cellStyle name="Normal 7 2 2_Anexo III - PLO ATA RJ 21_10_15" xfId="908" xr:uid="{8F8F0847-6BC9-4F6C-B5AC-BAABE2E29EB8}"/>
    <cellStyle name="Normal 7 2 3" xfId="909" xr:uid="{E06CA57A-DB1C-415E-8F9F-B37224C15F3E}"/>
    <cellStyle name="Normal 7 2 3 2" xfId="910" xr:uid="{C5F33373-4576-443F-A4B1-105083A108C3}"/>
    <cellStyle name="Normal 7 2 4" xfId="911" xr:uid="{C861966C-C9F5-4660-8361-AA889DEB2358}"/>
    <cellStyle name="Normal 7 2 4 2" xfId="912" xr:uid="{7F299201-BBE2-49B9-8E45-D2F35DE1B1F9}"/>
    <cellStyle name="Normal 7 2 5" xfId="913" xr:uid="{21C5387D-1233-4529-BD3E-BEA9F4B2ABAD}"/>
    <cellStyle name="Normal 7 2 6" xfId="914" xr:uid="{E35D0825-A637-45AE-9322-1F61FFAAC4E9}"/>
    <cellStyle name="Normal 7 2_Anexo III - PLO ATA RJ 21_10_15" xfId="915" xr:uid="{2F92AC42-F478-47ED-9C8D-7CC9CD44327F}"/>
    <cellStyle name="Normal 7 3" xfId="916" xr:uid="{8D6EF354-09C5-4189-9D85-D97EC0423A5D}"/>
    <cellStyle name="Normal 7 3 2" xfId="917" xr:uid="{BF49CD14-4241-4E11-B9C4-C3CD006A8982}"/>
    <cellStyle name="Normal 7 3 2 2" xfId="918" xr:uid="{8F62E576-E960-4AFF-B121-D4582B2E423A}"/>
    <cellStyle name="Normal 7 3 3" xfId="919" xr:uid="{D7528697-421F-4392-B8EE-DAB34810C15B}"/>
    <cellStyle name="Normal 7 3 3 2" xfId="920" xr:uid="{CBD58076-82C3-4593-A184-FB37C6564732}"/>
    <cellStyle name="Normal 7 3 4" xfId="921" xr:uid="{2E7DA4DF-9E63-4506-8A45-B5A69ABAC9F5}"/>
    <cellStyle name="Normal 7 3 5" xfId="922" xr:uid="{4114E392-11A9-4D02-9879-2C3CDC798084}"/>
    <cellStyle name="Normal 7 3_Anexo III - PLO ATA RJ 21_10_15" xfId="923" xr:uid="{F01818E5-45B3-47D8-AFAC-AF87BC75AD35}"/>
    <cellStyle name="Normal 7 4" xfId="924" xr:uid="{0C1B5BD5-F1AD-454A-A70A-532B363D0684}"/>
    <cellStyle name="Normal 7 4 2" xfId="925" xr:uid="{4E17E11C-B430-43E2-8402-DC660F125D8A}"/>
    <cellStyle name="Normal 7 5" xfId="926" xr:uid="{B6607C04-FFBA-41BF-B130-382C039C8B33}"/>
    <cellStyle name="Normal 7 5 2" xfId="927" xr:uid="{3AB3F2B0-7632-4B02-91B3-84814B839D4D}"/>
    <cellStyle name="Normal 7 6" xfId="928" xr:uid="{AF97A898-D70C-4CA6-892A-9144324B5B94}"/>
    <cellStyle name="Normal 7 6 2" xfId="929" xr:uid="{B092C9D3-197D-44A5-9E4A-B946BF63426C}"/>
    <cellStyle name="Normal 7 7" xfId="930" xr:uid="{252375AA-1DB2-47C8-BF19-322EA0F43170}"/>
    <cellStyle name="Normal 7 8" xfId="931" xr:uid="{3998508F-7EAB-4F39-B22D-9B447675A111}"/>
    <cellStyle name="Normal 7 9" xfId="899" xr:uid="{15DBFD40-BAA2-4F05-B950-03701D27E2FB}"/>
    <cellStyle name="Normal 7_Anexo III - PLO ATA RJ 21_10_15" xfId="932" xr:uid="{501D0B29-E878-40AD-82C0-1432E330A70F}"/>
    <cellStyle name="Normal 8" xfId="933" xr:uid="{945A5F27-088D-485E-842E-71B779DC1A9A}"/>
    <cellStyle name="Normal 8 2" xfId="934" xr:uid="{1EAB3B55-1C8A-4405-B4F5-5AF06C25EAC1}"/>
    <cellStyle name="Normal 8 3" xfId="935" xr:uid="{CFD2EAB0-5702-40BF-B0F9-91B5889F8279}"/>
    <cellStyle name="Normal 9" xfId="936" xr:uid="{2FD7AA60-C63B-48DC-91AE-F9DCB444A3A0}"/>
    <cellStyle name="Normal 9 2" xfId="937" xr:uid="{82F46648-5598-4337-9513-31BB38E08B44}"/>
    <cellStyle name="Normal 9 3" xfId="938" xr:uid="{A214E3EA-ADA0-40AB-BB81-1C33FFCE276D}"/>
    <cellStyle name="Nota 2" xfId="939" xr:uid="{6CAA0665-0DD6-4BE9-BA1E-D2A4CAFA3E8F}"/>
    <cellStyle name="Nota 2 2" xfId="940" xr:uid="{02FE8664-3230-41ED-9722-F19328764215}"/>
    <cellStyle name="Nota 2 2 2" xfId="941" xr:uid="{44414D77-7AEF-4F62-BB4D-56870C03EAD0}"/>
    <cellStyle name="Nota 2 2 3" xfId="2823" xr:uid="{0EE512AD-CF90-49DD-A34A-2EF0B70E3B8C}"/>
    <cellStyle name="Nota 2 3" xfId="942" xr:uid="{DE826197-FFC7-42D4-A9AC-2CB24BFC90CC}"/>
    <cellStyle name="Nota 2 3 2" xfId="943" xr:uid="{0FFF0914-DBEF-49DA-BAB7-8D7859FA06F3}"/>
    <cellStyle name="Nota 2 4" xfId="944" xr:uid="{DFED89F8-CF5D-42D0-A62C-26CC9F5B4257}"/>
    <cellStyle name="Nota 2 4 2" xfId="2824" xr:uid="{34B07255-DD1A-4534-8844-56AB1B851BFE}"/>
    <cellStyle name="Nota 2_APENDICE G PLANILHA_COMPOSICAO_CUSTOS_FACILITIES_TOTAL" xfId="945" xr:uid="{C44B7BA0-EDE9-4BAD-AFAA-9AC6F017EDF1}"/>
    <cellStyle name="Nota 3" xfId="946" xr:uid="{3F256CE6-9F2A-41CB-8925-D8369C7B03AA}"/>
    <cellStyle name="Nota 3 2" xfId="947" xr:uid="{FDD80FD4-34A3-48FE-B36E-D71EE7DC1C90}"/>
    <cellStyle name="Nota 4" xfId="948" xr:uid="{F4186E3B-D2DF-4B08-A2F9-89EBDBA7C4E5}"/>
    <cellStyle name="Nota 4 2" xfId="949" xr:uid="{F8768C0D-C2FA-41D9-BA44-6A3D2587158C}"/>
    <cellStyle name="Nota 5" xfId="950" xr:uid="{0CB2FCF2-6BAD-4B9B-BB6A-C934DB290336}"/>
    <cellStyle name="Nota 5 2" xfId="951" xr:uid="{460ACBB1-8F7B-4B05-94B9-10A7C9E5038D}"/>
    <cellStyle name="Nota 6" xfId="952" xr:uid="{560E4C3D-2BE3-4649-AA01-9E3449279A82}"/>
    <cellStyle name="Nota 7" xfId="953" xr:uid="{3AC5BE02-1316-48A2-9875-222D1D05406D}"/>
    <cellStyle name="Note" xfId="954" xr:uid="{D1919F89-9D97-4800-A3B3-FA603003370B}"/>
    <cellStyle name="Note 2" xfId="955" xr:uid="{C24D49FD-4145-442F-BA45-F595C3788072}"/>
    <cellStyle name="Note 2 2" xfId="956" xr:uid="{5C2BEB37-1BD5-44B5-9728-27FEDAA287AC}"/>
    <cellStyle name="Note 2 2 2" xfId="957" xr:uid="{7F6F8C18-1460-4B0B-89A9-1F31E5FECC0A}"/>
    <cellStyle name="Note 2 3" xfId="958" xr:uid="{1BFA86A9-C7A3-4DB0-B937-8077AC2F4951}"/>
    <cellStyle name="Note 2 3 2" xfId="959" xr:uid="{B85F54E5-74AF-4EA8-9206-7447B517C437}"/>
    <cellStyle name="Note 2 3 2 2" xfId="960" xr:uid="{B5BE86FC-315F-4906-AE80-96B3BB0DEA38}"/>
    <cellStyle name="Note 2 3 3" xfId="961" xr:uid="{4255D12F-E4AD-4693-B451-68C74FE6A6E1}"/>
    <cellStyle name="Note 2 4" xfId="962" xr:uid="{F16D2072-24E6-4A5B-80EA-1295AA25C127}"/>
    <cellStyle name="Note 3" xfId="963" xr:uid="{4643A271-3BFB-4DEC-8E55-2E792879F232}"/>
    <cellStyle name="Note 3 2" xfId="964" xr:uid="{99C09CC6-C8F0-40C7-AE8D-921706A2D398}"/>
    <cellStyle name="Note 4" xfId="965" xr:uid="{A8BB335B-8779-4E1A-9874-0DD6EC91B912}"/>
    <cellStyle name="Note 4 2" xfId="966" xr:uid="{013DA90F-E841-4989-9716-EE96055CFEFC}"/>
    <cellStyle name="Note 4 2 2" xfId="967" xr:uid="{CA0651B3-8A39-4A9C-B4A8-76257E42A2B0}"/>
    <cellStyle name="Note 4 3" xfId="968" xr:uid="{0767754D-C8B7-4230-A29B-BFCFC65B923A}"/>
    <cellStyle name="Note 5" xfId="969" xr:uid="{8F49A394-6B0C-43AB-ADFD-F09A263E0C8B}"/>
    <cellStyle name="Note 5 2" xfId="970" xr:uid="{27AEE42C-8529-4A87-B70B-4ADC1D531E71}"/>
    <cellStyle name="Note 6" xfId="971" xr:uid="{FCC98E3F-51CF-496B-B6A8-83223A72335B}"/>
    <cellStyle name="Output" xfId="972" xr:uid="{2F11224A-046A-4F35-933C-1CD91138ACF1}"/>
    <cellStyle name="Output 2" xfId="973" xr:uid="{CD8A428A-6155-4407-8EA0-CAC99A7B3752}"/>
    <cellStyle name="Percent" xfId="2825" xr:uid="{66F01D13-FE51-4394-BDCE-6EF37820FEFC}"/>
    <cellStyle name="Porcentagem" xfId="2" builtinId="5"/>
    <cellStyle name="Porcentagem 10" xfId="974" xr:uid="{C5F0EE29-7B37-4A23-BCB5-C7A062B73B17}"/>
    <cellStyle name="Porcentagem 10 2" xfId="975" xr:uid="{2B40A5A6-B99C-4C2F-9F0C-9CC85654FE9B}"/>
    <cellStyle name="Porcentagem 10 3" xfId="976" xr:uid="{452999E0-4E37-49F9-A9D5-F1FCEA16F764}"/>
    <cellStyle name="Porcentagem 11" xfId="977" xr:uid="{7F843B9E-FEF9-4CD2-93F5-7D47646E255A}"/>
    <cellStyle name="Porcentagem 11 2" xfId="978" xr:uid="{573C1002-1735-4C48-A658-2A9D3542C6D6}"/>
    <cellStyle name="Porcentagem 2" xfId="29" xr:uid="{D9850EB5-B288-4C26-BFED-D6846B9C5987}"/>
    <cellStyle name="Porcentagem 2 2" xfId="979" xr:uid="{3B80C70A-0D93-494E-91EA-654C6C835E55}"/>
    <cellStyle name="Porcentagem 2 2 2" xfId="980" xr:uid="{AD19B7F0-B28B-48B1-AF97-E15ED99EFD18}"/>
    <cellStyle name="Porcentagem 2 2 3" xfId="2826" xr:uid="{0993149B-8A2D-4A82-B50F-9630CA296EF5}"/>
    <cellStyle name="Porcentagem 2 2 3 2" xfId="2827" xr:uid="{2A12DD8C-71D1-4B20-B8C8-1BC0CB9DF4E4}"/>
    <cellStyle name="Porcentagem 2 3" xfId="981" xr:uid="{3F9C9C8E-ECE3-4FE2-84E8-00FFEABA1AC4}"/>
    <cellStyle name="Porcentagem 2 3 2" xfId="982" xr:uid="{1EF993AD-78E7-49E7-8EA6-5FC495CD9FF4}"/>
    <cellStyle name="Porcentagem 2 4" xfId="2828" xr:uid="{DA5228D9-1F03-4774-82BA-09A0553D3A6D}"/>
    <cellStyle name="Porcentagem 2 4 2" xfId="2829" xr:uid="{D4AD6A5E-0352-4124-8894-00A514AEB25C}"/>
    <cellStyle name="Porcentagem 2 4 3" xfId="5214" xr:uid="{82BD9C9D-C953-4A51-AA5E-C034137AC76F}"/>
    <cellStyle name="Porcentagem 2 5" xfId="2830" xr:uid="{C4DB6E68-0C26-4E0C-A8C0-362E45DA08BF}"/>
    <cellStyle name="Porcentagem 2 6" xfId="5212" xr:uid="{5DFA88BB-0BE3-4620-9DF5-C339AC586C48}"/>
    <cellStyle name="Porcentagem 3" xfId="983" xr:uid="{E951A713-A386-4D9B-B8BC-2B1CFA31E6E4}"/>
    <cellStyle name="Porcentagem 3 2" xfId="984" xr:uid="{2CECF789-ECEA-4664-A55A-5732107AF55F}"/>
    <cellStyle name="Porcentagem 3 2 2" xfId="985" xr:uid="{90EC8BE4-1B4F-46BD-A4E7-E5A01D7B19D8}"/>
    <cellStyle name="Porcentagem 3 2 2 2" xfId="2831" xr:uid="{14ABE383-2FB5-49EE-9A5E-FE32E564950D}"/>
    <cellStyle name="Porcentagem 3 2 2 3" xfId="2832" xr:uid="{76817627-3995-4607-B7A3-B01FC1087D10}"/>
    <cellStyle name="Porcentagem 3 2 3" xfId="2833" xr:uid="{AC7F6B11-766D-4EA5-94D4-7E499F642CC6}"/>
    <cellStyle name="Porcentagem 3 2 4" xfId="2834" xr:uid="{313EB6F9-93AA-4DB6-841D-F1F8ED0D084D}"/>
    <cellStyle name="Porcentagem 3 3" xfId="986" xr:uid="{112F6F4E-EBE1-48C0-B6A0-E0F9B4C5C889}"/>
    <cellStyle name="Porcentagem 3 3 2" xfId="2835" xr:uid="{48F00B7B-8F72-4AEA-853B-61E3CCEE7F9F}"/>
    <cellStyle name="Porcentagem 3 3 3" xfId="2836" xr:uid="{E55FA1D7-08E9-43FA-923D-564924A74BFC}"/>
    <cellStyle name="Porcentagem 3 3 4" xfId="2837" xr:uid="{3E04C7DC-B978-428E-84EA-7EAAF92C2EAE}"/>
    <cellStyle name="Porcentagem 3 3 5" xfId="2838" xr:uid="{B9B6A93D-2A0D-47C6-9E24-F33C1E786F27}"/>
    <cellStyle name="Porcentagem 3 4" xfId="987" xr:uid="{56635167-C685-45FE-B758-56B5F742DDFD}"/>
    <cellStyle name="Porcentagem 3 4 2" xfId="2839" xr:uid="{7A9498D7-1AEE-414A-A657-F2E9D195AFFD}"/>
    <cellStyle name="Porcentagem 3 5" xfId="988" xr:uid="{85D04EF0-FE73-4854-B1BB-0926CABBDFF1}"/>
    <cellStyle name="Porcentagem 3 5 2" xfId="2840" xr:uid="{EBB9CACA-C611-45B9-8F05-3127B488A47A}"/>
    <cellStyle name="Porcentagem 3 6" xfId="2841" xr:uid="{D4C9B9B6-F4D3-4906-BD5B-4DD20B35FA1B}"/>
    <cellStyle name="Porcentagem 4" xfId="989" xr:uid="{3954CEDC-85BA-4150-9231-DBA6CF55A5CE}"/>
    <cellStyle name="Porcentagem 4 2" xfId="990" xr:uid="{9B7CB119-B4FB-498D-A314-9443F389C7AB}"/>
    <cellStyle name="Porcentagem 4 2 2" xfId="2842" xr:uid="{72AC095B-C722-4A02-A422-D9A6CECFCE3C}"/>
    <cellStyle name="Porcentagem 4 2 3" xfId="2843" xr:uid="{D6B1F637-469C-434E-BBA2-D7A7A902C602}"/>
    <cellStyle name="Porcentagem 4 2 4" xfId="2844" xr:uid="{64A6B43C-67FC-40E1-946F-63118EE809C7}"/>
    <cellStyle name="Porcentagem 4 3" xfId="2845" xr:uid="{9536DCD4-FCFD-482E-97B7-119A1F6DD50B}"/>
    <cellStyle name="Porcentagem 4 4" xfId="2846" xr:uid="{948318CF-149B-4570-A3D1-B51122DDDB56}"/>
    <cellStyle name="Porcentagem 4 5" xfId="2847" xr:uid="{FA0D6A65-C3EC-42D2-B774-4D4CE5566F17}"/>
    <cellStyle name="Porcentagem 5" xfId="991" xr:uid="{3509E6B8-1159-4B23-A799-6D228C375774}"/>
    <cellStyle name="Porcentagem 5 2" xfId="992" xr:uid="{969598FC-BEF1-47E0-A773-2551379C9686}"/>
    <cellStyle name="Porcentagem 5 3" xfId="2848" xr:uid="{12288D22-6151-4152-8C37-72D262BA4192}"/>
    <cellStyle name="Porcentagem 5 4" xfId="2849" xr:uid="{2B03B176-3627-4864-BD73-3A53BA0E37F9}"/>
    <cellStyle name="Porcentagem 6" xfId="993" xr:uid="{92503A9A-C221-485A-B033-194934972C0F}"/>
    <cellStyle name="Porcentagem 6 2" xfId="994" xr:uid="{AFAD85E0-ED5C-4C24-8B08-83146A613EBA}"/>
    <cellStyle name="Porcentagem 6 3" xfId="995" xr:uid="{3C07D51E-AFF6-4A55-BE95-FC03E01359D3}"/>
    <cellStyle name="Porcentagem 7" xfId="996" xr:uid="{E474F218-C283-419D-B95A-BA2729188D45}"/>
    <cellStyle name="Porcentagem 8" xfId="997" xr:uid="{6B9F25E2-F08D-4DCF-AEBE-07041AD04DBD}"/>
    <cellStyle name="Porcentagem 8 2" xfId="998" xr:uid="{CE6514D5-9D2F-4BD7-B024-AA397187959A}"/>
    <cellStyle name="Porcentagem 8 3" xfId="999" xr:uid="{CD7D1B80-D87B-4307-8499-9034C05F6AC3}"/>
    <cellStyle name="Porcentagem 9" xfId="1000" xr:uid="{24E83CC6-5090-4F4B-87F1-07DFD36CFF06}"/>
    <cellStyle name="Porcentagem 9 2" xfId="1001" xr:uid="{88001DCC-1EB1-43A4-9B2D-6397F2A72598}"/>
    <cellStyle name="Saída 2" xfId="1002" xr:uid="{9BE97B9A-B838-4330-A211-1B534A4E8167}"/>
    <cellStyle name="Saída 2 2" xfId="1003" xr:uid="{B91F2110-A47B-4B23-B406-9F09F5CB2853}"/>
    <cellStyle name="Saída 2 3" xfId="1004" xr:uid="{81358DCA-3DBA-4B3A-958A-2DF4D32D3BDC}"/>
    <cellStyle name="Saída 3" xfId="1005" xr:uid="{843FAE15-CF66-4947-85F0-C1E8634C3DF6}"/>
    <cellStyle name="Separador de milhares 12" xfId="1006" xr:uid="{CB806533-7F79-4E2B-94BD-4CA774BAFF3D}"/>
    <cellStyle name="Separador de milhares 12 10" xfId="2850" xr:uid="{19A42766-B87D-45A4-BC76-838D2A9B9DE5}"/>
    <cellStyle name="Separador de milhares 12 10 2" xfId="2851" xr:uid="{89AF9ECD-3D58-4816-B0A6-75CBD39B5C37}"/>
    <cellStyle name="Separador de milhares 12 2" xfId="1007" xr:uid="{B16BBF40-73CE-419D-B99B-352EC46A8018}"/>
    <cellStyle name="Separador de milhares 12 2 10" xfId="1008" xr:uid="{64FD5871-CC7F-4879-A2D8-FE09950BE0C2}"/>
    <cellStyle name="Separador de milhares 12 2 10 10" xfId="1009" xr:uid="{D0C78192-E03D-4F3F-93D6-07E711519C10}"/>
    <cellStyle name="Separador de milhares 12 2 10 11" xfId="2853" xr:uid="{815E3C66-215B-4658-8B21-F5DFF597261B}"/>
    <cellStyle name="Separador de milhares 12 2 10 2" xfId="1010" xr:uid="{64B24340-C0F2-4BD6-9141-24D49FEB5C0B}"/>
    <cellStyle name="Separador de milhares 12 2 10 2 2" xfId="1011" xr:uid="{6A7A2E50-C574-48E0-84AB-D26067832991}"/>
    <cellStyle name="Separador de milhares 12 2 10 2 2 2" xfId="1012" xr:uid="{388721BD-E0B5-4F89-BB63-11D0A871F156}"/>
    <cellStyle name="Separador de milhares 12 2 10 2 2 2 2" xfId="1013" xr:uid="{12994CE4-C008-463C-9453-2B938EDED73D}"/>
    <cellStyle name="Separador de milhares 12 2 10 2 2 2 3" xfId="1014" xr:uid="{DCAE71B9-1060-4D62-9002-8BF5B55767F2}"/>
    <cellStyle name="Separador de milhares 12 2 10 2 2 2 4" xfId="2856" xr:uid="{D6FC8338-D9B2-4D13-8000-0FD967B41469}"/>
    <cellStyle name="Separador de milhares 12 2 10 2 2 3" xfId="1015" xr:uid="{6D01B7C2-B587-45F3-BA2B-784E2D228A49}"/>
    <cellStyle name="Separador de milhares 12 2 10 2 2 3 2" xfId="1016" xr:uid="{4A9239B0-C3AB-4A16-8038-A9C000755991}"/>
    <cellStyle name="Separador de milhares 12 2 10 2 2 4" xfId="1017" xr:uid="{7FBAA784-E919-45D7-BF43-0A38AE046ED8}"/>
    <cellStyle name="Separador de milhares 12 2 10 2 2 5" xfId="1018" xr:uid="{93F9E113-64A9-4C41-BE00-A436DFFD9CE1}"/>
    <cellStyle name="Separador de milhares 12 2 10 2 2 6" xfId="2855" xr:uid="{575CEF2A-EFF9-4EB8-BB53-5B898C562D72}"/>
    <cellStyle name="Separador de milhares 12 2 10 2 3" xfId="1019" xr:uid="{DF76883A-B150-45F9-83A6-50843A6EDE72}"/>
    <cellStyle name="Separador de milhares 12 2 10 2 3 2" xfId="1020" xr:uid="{B8280298-EAAE-42E1-976A-0A6553AADEF7}"/>
    <cellStyle name="Separador de milhares 12 2 10 2 3 2 2" xfId="1021" xr:uid="{F1FC0747-2530-4312-B269-09BDD8A3B1BA}"/>
    <cellStyle name="Separador de milhares 12 2 10 2 3 2 3" xfId="2858" xr:uid="{5F2DC61A-2231-4FC7-BC11-8D30F4D2842D}"/>
    <cellStyle name="Separador de milhares 12 2 10 2 3 3" xfId="1022" xr:uid="{AFF8F46B-1415-4CB1-9EC0-D46B55A4EBA8}"/>
    <cellStyle name="Separador de milhares 12 2 10 2 3 3 2" xfId="1023" xr:uid="{3DCC26F6-45C3-4300-8421-A33A8AFC622E}"/>
    <cellStyle name="Separador de milhares 12 2 10 2 3 4" xfId="1024" xr:uid="{87A7D373-B419-4AD9-AE7E-960A2136558C}"/>
    <cellStyle name="Separador de milhares 12 2 10 2 3 5" xfId="2857" xr:uid="{AB5A6700-04D8-4813-9BE1-33D8F5CB52FF}"/>
    <cellStyle name="Separador de milhares 12 2 10 2 4" xfId="1025" xr:uid="{B63D1601-689F-439F-A702-C81654D3977B}"/>
    <cellStyle name="Separador de milhares 12 2 10 2 4 2" xfId="1026" xr:uid="{C51923FC-DF88-4A42-8F15-725CAFB95092}"/>
    <cellStyle name="Separador de milhares 12 2 10 2 4 3" xfId="2859" xr:uid="{22CF8574-BC15-4DE8-958D-F90BB339DACF}"/>
    <cellStyle name="Separador de milhares 12 2 10 2 5" xfId="1027" xr:uid="{DF900C6E-7252-44E8-BEA4-A346D1E4D652}"/>
    <cellStyle name="Separador de milhares 12 2 10 2 5 2" xfId="1028" xr:uid="{BD88D547-859C-4B35-9C15-5D87A6EE0C7E}"/>
    <cellStyle name="Separador de milhares 12 2 10 2 6" xfId="1029" xr:uid="{892CACEA-C985-484C-8999-2A9A78219911}"/>
    <cellStyle name="Separador de milhares 12 2 10 2 7" xfId="1030" xr:uid="{7EFA5FFD-2751-425D-8EDC-AF2477B7E050}"/>
    <cellStyle name="Separador de milhares 12 2 10 2 8" xfId="2854" xr:uid="{59D3B2D6-04CA-4601-B8A9-EFD435EE1CAF}"/>
    <cellStyle name="Separador de milhares 12 2 10 3" xfId="1031" xr:uid="{0D5F61A0-8680-4EC8-9F9D-E845EBF16215}"/>
    <cellStyle name="Separador de milhares 12 2 10 3 2" xfId="1032" xr:uid="{6A2A0C51-305A-4BA2-9A7D-C0A231FD14C1}"/>
    <cellStyle name="Separador de milhares 12 2 10 3 2 2" xfId="1033" xr:uid="{8901EC16-A933-4349-9943-A4729EFAF997}"/>
    <cellStyle name="Separador de milhares 12 2 10 3 2 2 2" xfId="2862" xr:uid="{07981115-133A-4C34-AE17-16DA12933885}"/>
    <cellStyle name="Separador de milhares 12 2 10 3 2 3" xfId="2861" xr:uid="{93575EAD-98B0-4D24-8916-17A102C53A7C}"/>
    <cellStyle name="Separador de milhares 12 2 10 3 3" xfId="1034" xr:uid="{27E788EA-21AC-420B-A45A-09829734F0DE}"/>
    <cellStyle name="Separador de milhares 12 2 10 3 3 2" xfId="1035" xr:uid="{D43FC5BF-8729-4450-8817-68F2A7D68D85}"/>
    <cellStyle name="Separador de milhares 12 2 10 3 3 3" xfId="2863" xr:uid="{7911BFF9-EF9F-4194-9785-253A0D03A57B}"/>
    <cellStyle name="Separador de milhares 12 2 10 3 4" xfId="1036" xr:uid="{6FFAF6FE-495F-468B-BC8C-0F5ECD492131}"/>
    <cellStyle name="Separador de milhares 12 2 10 3 5" xfId="2860" xr:uid="{0C0C58A9-43C1-4E78-AEA1-B3DC3E17C279}"/>
    <cellStyle name="Separador de milhares 12 2 10 4" xfId="1037" xr:uid="{4C1F35EE-2651-4ECB-A5B7-79A1500A6410}"/>
    <cellStyle name="Separador de milhares 12 2 10 4 2" xfId="1038" xr:uid="{340F546C-038A-4529-A0D7-4A71404A86EC}"/>
    <cellStyle name="Separador de milhares 12 2 10 4 2 2" xfId="1039" xr:uid="{A3242F89-9E7A-41AC-B38A-A3F586D809D2}"/>
    <cellStyle name="Separador de milhares 12 2 10 4 2 2 2" xfId="2866" xr:uid="{455AED9B-EDB4-405D-A892-D5E933DD9B41}"/>
    <cellStyle name="Separador de milhares 12 2 10 4 2 3" xfId="2865" xr:uid="{5D2086AA-4C99-4322-828A-B1B194D34961}"/>
    <cellStyle name="Separador de milhares 12 2 10 4 3" xfId="1040" xr:uid="{C554EB0C-AC11-4397-BB3A-5B3D97C919CA}"/>
    <cellStyle name="Separador de milhares 12 2 10 4 3 2" xfId="1041" xr:uid="{2E65EF3A-2BE6-448E-ADA7-5A07B23DD768}"/>
    <cellStyle name="Separador de milhares 12 2 10 4 3 3" xfId="2867" xr:uid="{DA494D83-201F-4A0B-81D6-B9A111ECD509}"/>
    <cellStyle name="Separador de milhares 12 2 10 4 4" xfId="1042" xr:uid="{3B66BDFF-15CC-4B66-B2D0-2C631079D1D5}"/>
    <cellStyle name="Separador de milhares 12 2 10 4 5" xfId="2864" xr:uid="{A7A7AE5A-F3F2-4F6E-8936-E66A403C4BC3}"/>
    <cellStyle name="Separador de milhares 12 2 10 5" xfId="1043" xr:uid="{2929D190-8BD7-40FC-91D2-F6771AE2496C}"/>
    <cellStyle name="Separador de milhares 12 2 10 5 2" xfId="1044" xr:uid="{BB3ED772-3185-4B11-ADB1-860899CCF156}"/>
    <cellStyle name="Separador de milhares 12 2 10 5 2 2" xfId="1045" xr:uid="{A263CDCF-C98A-47C5-A571-8E8A9A87F667}"/>
    <cellStyle name="Separador de milhares 12 2 10 5 2 2 2" xfId="2870" xr:uid="{0021E2B2-BB65-4109-ABE6-D20B72BC2C07}"/>
    <cellStyle name="Separador de milhares 12 2 10 5 2 3" xfId="2869" xr:uid="{FEC97331-81B7-4E51-85B7-CD84D53FAB02}"/>
    <cellStyle name="Separador de milhares 12 2 10 5 3" xfId="1046" xr:uid="{24322606-52E1-407B-8CA9-AF71CD172402}"/>
    <cellStyle name="Separador de milhares 12 2 10 5 3 2" xfId="1047" xr:uid="{AAD38269-71F5-4579-90AB-A437DFBDA011}"/>
    <cellStyle name="Separador de milhares 12 2 10 5 3 3" xfId="2871" xr:uid="{0402BDC8-9C06-4B4A-8BF8-12B39954798E}"/>
    <cellStyle name="Separador de milhares 12 2 10 5 4" xfId="1048" xr:uid="{8DC7F392-AAE3-4B19-B6F7-D8E4D91871A0}"/>
    <cellStyle name="Separador de milhares 12 2 10 5 5" xfId="2868" xr:uid="{8FB4FA52-D8A3-4392-9440-4936FB980E6E}"/>
    <cellStyle name="Separador de milhares 12 2 10 6" xfId="1049" xr:uid="{C82AF6F5-AA0E-4878-9128-FE216ABC66D5}"/>
    <cellStyle name="Separador de milhares 12 2 10 6 2" xfId="1050" xr:uid="{2906E7F8-0046-41A1-965A-D93C007DFEE3}"/>
    <cellStyle name="Separador de milhares 12 2 10 6 2 2" xfId="2873" xr:uid="{7307E9FF-DBC3-45AF-9692-FBBA18E67C13}"/>
    <cellStyle name="Separador de milhares 12 2 10 6 3" xfId="2872" xr:uid="{447D6511-7ACC-4AB7-9F49-A2A7EDD261E3}"/>
    <cellStyle name="Separador de milhares 12 2 10 7" xfId="1051" xr:uid="{114B20B7-9E0B-4021-B908-BEED7D69F819}"/>
    <cellStyle name="Separador de milhares 12 2 10 7 2" xfId="1052" xr:uid="{B01E1133-69FD-4ECA-9048-9B1D7A34EC52}"/>
    <cellStyle name="Separador de milhares 12 2 10 7 2 2" xfId="2875" xr:uid="{B87A41A0-D25F-41BD-A961-C32F79791AE4}"/>
    <cellStyle name="Separador de milhares 12 2 10 7 3" xfId="2874" xr:uid="{F6D0559D-8DA4-4ECE-8C45-BC7596359849}"/>
    <cellStyle name="Separador de milhares 12 2 10 8" xfId="1053" xr:uid="{2B911373-6CE5-45F2-A23F-C8AC6189433C}"/>
    <cellStyle name="Separador de milhares 12 2 10 8 2" xfId="2876" xr:uid="{3224F046-6AF4-48FB-8C8D-05BA1E9FFD74}"/>
    <cellStyle name="Separador de milhares 12 2 10 9" xfId="1054" xr:uid="{F86CC6AB-2457-4E7B-9896-25AEAF4D41F8}"/>
    <cellStyle name="Separador de milhares 12 2 11" xfId="1055" xr:uid="{62B0B668-89C5-4359-948E-80286CB5D742}"/>
    <cellStyle name="Separador de milhares 12 2 11 2" xfId="1056" xr:uid="{09B46F1D-5827-45E1-BA4B-FC97751FDBC0}"/>
    <cellStyle name="Separador de milhares 12 2 11 2 2" xfId="2879" xr:uid="{B4253887-6017-4319-9A87-E12D5BE14336}"/>
    <cellStyle name="Separador de milhares 12 2 11 2 2 2" xfId="2880" xr:uid="{2D8BAEA9-5F47-4D52-86CE-F7F3412228A3}"/>
    <cellStyle name="Separador de milhares 12 2 11 2 3" xfId="2881" xr:uid="{58D3293D-B1DE-4AE6-8604-F09920F97EE4}"/>
    <cellStyle name="Separador de milhares 12 2 11 2 4" xfId="2878" xr:uid="{EB7F3D71-4901-47C0-9261-21AEE467CAEE}"/>
    <cellStyle name="Separador de milhares 12 2 11 3" xfId="2882" xr:uid="{B18A8DC9-576F-471E-A5FC-E94517C0709E}"/>
    <cellStyle name="Separador de milhares 12 2 11 3 2" xfId="2883" xr:uid="{A4BF45F6-1995-4EF2-85D2-A7104059DEFC}"/>
    <cellStyle name="Separador de milhares 12 2 11 3 2 2" xfId="2884" xr:uid="{8EB56C97-CC23-4FCC-8661-FDD0CF3C731A}"/>
    <cellStyle name="Separador de milhares 12 2 11 3 3" xfId="2885" xr:uid="{21312BCB-CF24-4D55-A82D-2518E55B160A}"/>
    <cellStyle name="Separador de milhares 12 2 11 4" xfId="2886" xr:uid="{80354DF1-EF89-4527-9CD7-98BEBBD0C1CE}"/>
    <cellStyle name="Separador de milhares 12 2 11 4 2" xfId="2887" xr:uid="{4D77EDC7-012F-4AA5-88FC-513EA02DCBB4}"/>
    <cellStyle name="Separador de milhares 12 2 11 4 2 2" xfId="2888" xr:uid="{37C35C68-F943-41BD-BC01-A0039DA59CD1}"/>
    <cellStyle name="Separador de milhares 12 2 11 4 3" xfId="2889" xr:uid="{82F0DA86-FC96-44B2-BE29-ADD2C4D66B3F}"/>
    <cellStyle name="Separador de milhares 12 2 11 5" xfId="2890" xr:uid="{A9D2994F-1883-4951-ACB2-FAAA0BEE471D}"/>
    <cellStyle name="Separador de milhares 12 2 11 5 2" xfId="2891" xr:uid="{B9F07EAD-B906-4007-A1A7-1B70B36772E3}"/>
    <cellStyle name="Separador de milhares 12 2 11 6" xfId="2892" xr:uid="{17A1C430-1363-4423-BBCE-66D386C0C08F}"/>
    <cellStyle name="Separador de milhares 12 2 11 6 2" xfId="2893" xr:uid="{49B2664E-2349-4852-9272-C8DEC5D43747}"/>
    <cellStyle name="Separador de milhares 12 2 11 7" xfId="2894" xr:uid="{5126C51F-950D-4369-9328-43D564C3BEF7}"/>
    <cellStyle name="Separador de milhares 12 2 11 8" xfId="2877" xr:uid="{D75563D2-7781-4A34-BE9D-36DAF717C434}"/>
    <cellStyle name="Separador de milhares 12 2 12" xfId="1057" xr:uid="{E3AA67AF-6B6C-4E0D-856C-C7CD16500587}"/>
    <cellStyle name="Separador de milhares 12 2 12 2" xfId="2896" xr:uid="{6F8A1D1C-A98A-4D39-82E4-7E0B6FB5DD06}"/>
    <cellStyle name="Separador de milhares 12 2 12 2 2" xfId="2897" xr:uid="{7E8D22D3-F66A-4BCB-889A-B00FEB918415}"/>
    <cellStyle name="Separador de milhares 12 2 12 3" xfId="2898" xr:uid="{7F3293A2-9575-4F5F-BA85-2595A1394008}"/>
    <cellStyle name="Separador de milhares 12 2 12 3 2" xfId="2899" xr:uid="{1846493E-E666-4DF8-A16B-D5C8671205CC}"/>
    <cellStyle name="Separador de milhares 12 2 12 4" xfId="2900" xr:uid="{3DBFD155-B6B6-4189-980D-FD911F32D41F}"/>
    <cellStyle name="Separador de milhares 12 2 12 4 2" xfId="2901" xr:uid="{98D3C87A-E442-443E-87F0-E746B8C3A0AD}"/>
    <cellStyle name="Separador de milhares 12 2 12 5" xfId="2902" xr:uid="{E9697FE8-2A72-452B-AE92-D99730C75DE3}"/>
    <cellStyle name="Separador de milhares 12 2 12 6" xfId="2895" xr:uid="{49836EB2-3651-42D6-865F-13EC57F2FAB8}"/>
    <cellStyle name="Separador de milhares 12 2 13" xfId="1058" xr:uid="{076557D3-66D5-4D33-8D66-023858A021C7}"/>
    <cellStyle name="Separador de milhares 12 2 13 2" xfId="2904" xr:uid="{60A29D21-764B-4F70-8270-72689E2EDF91}"/>
    <cellStyle name="Separador de milhares 12 2 13 2 2" xfId="2905" xr:uid="{892C02FC-FB6A-42F6-8133-24A29548D814}"/>
    <cellStyle name="Separador de milhares 12 2 13 3" xfId="2903" xr:uid="{CEEDF138-3C4D-411D-8B2D-A7A9BD21A670}"/>
    <cellStyle name="Separador de milhares 12 2 14" xfId="2906" xr:uid="{B08701E8-6560-452C-978E-A3B5B376761E}"/>
    <cellStyle name="Separador de milhares 12 2 14 2" xfId="2907" xr:uid="{3C84BA21-8D43-4981-B117-E30210428FCD}"/>
    <cellStyle name="Separador de milhares 12 2 14 2 2" xfId="2908" xr:uid="{DB8E25C8-DD7E-44E7-A632-E0B4405C6C96}"/>
    <cellStyle name="Separador de milhares 12 2 14 3" xfId="2909" xr:uid="{C88948EE-0F0C-4C6C-B6C5-189751480C32}"/>
    <cellStyle name="Separador de milhares 12 2 15" xfId="2910" xr:uid="{01335F88-8B02-43A6-934C-DC4D6B02E81F}"/>
    <cellStyle name="Separador de milhares 12 2 15 2" xfId="2911" xr:uid="{96F27B83-132C-442A-88BF-7240E4CD9516}"/>
    <cellStyle name="Separador de milhares 12 2 15 2 2" xfId="2912" xr:uid="{6AA48714-58A8-4711-A0DD-33D1834AE5C9}"/>
    <cellStyle name="Separador de milhares 12 2 15 3" xfId="2913" xr:uid="{AA279B15-39FC-4F2E-95A1-C0DDE27CF78F}"/>
    <cellStyle name="Separador de milhares 12 2 16" xfId="2914" xr:uid="{8F47F5D3-B9D6-4300-8619-5D0CECB5F3B1}"/>
    <cellStyle name="Separador de milhares 12 2 16 2" xfId="2915" xr:uid="{42DECB40-4F9E-417D-985D-0EF6169CB8FC}"/>
    <cellStyle name="Separador de milhares 12 2 17" xfId="2916" xr:uid="{56DBD6EE-509F-43B3-9A76-4AD7A35BE9C1}"/>
    <cellStyle name="Separador de milhares 12 2 17 2" xfId="2917" xr:uid="{3F0F986B-D7A1-4BD7-A8C6-5F2C7D90A0D7}"/>
    <cellStyle name="Separador de milhares 12 2 18" xfId="2918" xr:uid="{EB644ACB-6F48-4B22-B1A9-97F7F9D9844B}"/>
    <cellStyle name="Separador de milhares 12 2 19" xfId="2852" xr:uid="{569910B9-06A1-433F-BF34-91AFAB449ED0}"/>
    <cellStyle name="Separador de milhares 12 2 2" xfId="1059" xr:uid="{286A64DB-2D1E-4FE6-8695-57EC19C2647E}"/>
    <cellStyle name="Separador de milhares 12 2 2 10" xfId="2920" xr:uid="{7FA62470-D323-4DB3-BA92-B99A860AF68A}"/>
    <cellStyle name="Separador de milhares 12 2 2 10 2" xfId="2921" xr:uid="{9377C9C3-9034-476C-ACDF-716081C8D5BD}"/>
    <cellStyle name="Separador de milhares 12 2 2 10 2 2" xfId="2922" xr:uid="{6E6A7D8A-0560-4F2F-9CC5-DA54AA6C9170}"/>
    <cellStyle name="Separador de milhares 12 2 2 10 3" xfId="2923" xr:uid="{CACCA6F7-D67E-4FE2-82E0-E002AACEF557}"/>
    <cellStyle name="Separador de milhares 12 2 2 11" xfId="2924" xr:uid="{AAB602CE-B377-44AF-B68F-D3F8B46EDFBD}"/>
    <cellStyle name="Separador de milhares 12 2 2 11 2" xfId="2925" xr:uid="{D9537F91-EBC2-483D-822D-D2DF57A6CCE7}"/>
    <cellStyle name="Separador de milhares 12 2 2 12" xfId="2926" xr:uid="{6D1ACDED-4D3B-4E75-BD65-9E1CFBF843CD}"/>
    <cellStyle name="Separador de milhares 12 2 2 12 2" xfId="2927" xr:uid="{6BA59FA3-C3C4-40FF-8BFA-9128B96F884D}"/>
    <cellStyle name="Separador de milhares 12 2 2 13" xfId="2928" xr:uid="{9F14297B-77DF-457A-BB28-3EDBE301A1F1}"/>
    <cellStyle name="Separador de milhares 12 2 2 14" xfId="2919" xr:uid="{FBC986DD-C83B-4C49-A3E0-18C1F91DA4D8}"/>
    <cellStyle name="Separador de milhares 12 2 2 2" xfId="1060" xr:uid="{CA4377E5-57EE-406D-BE26-6E7181699B42}"/>
    <cellStyle name="Separador de milhares 12 2 2 2 10" xfId="2930" xr:uid="{2F81B408-FD96-4330-96EF-97854B85B6A9}"/>
    <cellStyle name="Separador de milhares 12 2 2 2 10 2" xfId="2931" xr:uid="{22E1A078-2295-44B0-8506-92B8154A525E}"/>
    <cellStyle name="Separador de milhares 12 2 2 2 11" xfId="2932" xr:uid="{5F9A4EA2-6728-4012-9487-5B4E2759C36F}"/>
    <cellStyle name="Separador de milhares 12 2 2 2 12" xfId="2929" xr:uid="{6E5DAB08-3A06-488A-8E49-423DDA1AD795}"/>
    <cellStyle name="Separador de milhares 12 2 2 2 2" xfId="1061" xr:uid="{A82FDD75-058F-4448-A63E-81A97369AF6B}"/>
    <cellStyle name="Separador de milhares 12 2 2 2 2 2" xfId="1062" xr:uid="{0CEBE62C-9411-483E-B235-A4994C4827E8}"/>
    <cellStyle name="Separador de milhares 12 2 2 2 2 2 2" xfId="1063" xr:uid="{76DCECD3-AD58-4896-BC89-175C9119C17F}"/>
    <cellStyle name="Separador de milhares 12 2 2 2 2 2 2 2" xfId="1064" xr:uid="{31D8A4D5-737C-4839-81DD-4A04A7FC0F38}"/>
    <cellStyle name="Separador de milhares 12 2 2 2 2 2 2 2 2" xfId="2936" xr:uid="{1F054D9B-4851-4982-A0FD-5AC05211E71C}"/>
    <cellStyle name="Separador de milhares 12 2 2 2 2 2 2 3" xfId="2935" xr:uid="{08624BBE-7C5D-4172-A6FD-A6DE5C4686DB}"/>
    <cellStyle name="Separador de milhares 12 2 2 2 2 2 3" xfId="1065" xr:uid="{46B423E2-125F-4C91-A4A8-A0F360383CBC}"/>
    <cellStyle name="Separador de milhares 12 2 2 2 2 2 3 2" xfId="1066" xr:uid="{70DC647D-91D1-4D00-A93B-6A0C4B296C4D}"/>
    <cellStyle name="Separador de milhares 12 2 2 2 2 2 3 3" xfId="2937" xr:uid="{5465F264-B394-4136-980F-A2BAE3A86E99}"/>
    <cellStyle name="Separador de milhares 12 2 2 2 2 2 4" xfId="1067" xr:uid="{68C19BDC-B9D9-4739-B7E1-0B15E3E491EA}"/>
    <cellStyle name="Separador de milhares 12 2 2 2 2 2 5" xfId="1068" xr:uid="{988F3772-C598-4756-BA34-3A6CDBC2C9E0}"/>
    <cellStyle name="Separador de milhares 12 2 2 2 2 2 6" xfId="2934" xr:uid="{2F1CE42E-3B01-45C8-98EA-B146865C79A5}"/>
    <cellStyle name="Separador de milhares 12 2 2 2 2 3" xfId="1069" xr:uid="{D14E8634-D192-4AB0-BB00-6E663EA0B865}"/>
    <cellStyle name="Separador de milhares 12 2 2 2 2 3 2" xfId="1070" xr:uid="{6B218436-F371-4899-84FD-1D5FDDAE8AEE}"/>
    <cellStyle name="Separador de milhares 12 2 2 2 2 3 2 2" xfId="1071" xr:uid="{A9BC3FFA-58B4-401F-8BCB-A20AE78B82D3}"/>
    <cellStyle name="Separador de milhares 12 2 2 2 2 3 2 2 2" xfId="2940" xr:uid="{F82966F6-7A5F-47A4-9534-C3300777FFAD}"/>
    <cellStyle name="Separador de milhares 12 2 2 2 2 3 2 3" xfId="2939" xr:uid="{F5A0F65B-118A-4E4A-96F5-0A2CAD69CE8C}"/>
    <cellStyle name="Separador de milhares 12 2 2 2 2 3 3" xfId="1072" xr:uid="{C76E4E33-9352-4EC7-9977-9BC94DA4EEF2}"/>
    <cellStyle name="Separador de milhares 12 2 2 2 2 3 3 2" xfId="1073" xr:uid="{E0980E9D-6E75-4D8B-89DC-5B5F04C9921A}"/>
    <cellStyle name="Separador de milhares 12 2 2 2 2 3 3 3" xfId="2941" xr:uid="{95FC6662-96A7-41EE-86CD-535E8432C86D}"/>
    <cellStyle name="Separador de milhares 12 2 2 2 2 3 4" xfId="1074" xr:uid="{538026D7-359B-44AC-B3AE-40FEB6C948D7}"/>
    <cellStyle name="Separador de milhares 12 2 2 2 2 3 5" xfId="1075" xr:uid="{A4DA87C3-D756-439A-81F7-86CC16DA7541}"/>
    <cellStyle name="Separador de milhares 12 2 2 2 2 3 6" xfId="2938" xr:uid="{D1D47520-991E-48FD-AED1-93DFCD2042B0}"/>
    <cellStyle name="Separador de milhares 12 2 2 2 2 4" xfId="1076" xr:uid="{A3DD7E0B-FC17-4D90-9485-691A394504AF}"/>
    <cellStyle name="Separador de milhares 12 2 2 2 2 4 2" xfId="1077" xr:uid="{8FF22712-9003-4DE9-B2AD-09CA1249BB91}"/>
    <cellStyle name="Separador de milhares 12 2 2 2 2 4 2 2" xfId="2944" xr:uid="{B09D2463-AB9F-4345-8E2F-41C65B8B266E}"/>
    <cellStyle name="Separador de milhares 12 2 2 2 2 4 2 3" xfId="2943" xr:uid="{FC8C42D5-EF49-4F6B-8793-76F18E826F17}"/>
    <cellStyle name="Separador de milhares 12 2 2 2 2 4 3" xfId="2945" xr:uid="{A09BCCF3-3FD5-4AA4-90B5-673F9A1521DB}"/>
    <cellStyle name="Separador de milhares 12 2 2 2 2 4 4" xfId="2942" xr:uid="{FFA77386-82DE-4C29-AB11-00096FF7E40C}"/>
    <cellStyle name="Separador de milhares 12 2 2 2 2 5" xfId="1078" xr:uid="{57F222C7-5ECB-462D-AA10-CE13D60BE591}"/>
    <cellStyle name="Separador de milhares 12 2 2 2 2 5 2" xfId="1079" xr:uid="{A0723F65-33AC-40EE-8A1F-82458A8843FA}"/>
    <cellStyle name="Separador de milhares 12 2 2 2 2 5 2 2" xfId="2947" xr:uid="{BCE9A924-6A93-44B0-B514-2741EE4D01BE}"/>
    <cellStyle name="Separador de milhares 12 2 2 2 2 5 3" xfId="2946" xr:uid="{E3EC3AFD-AB8A-439F-B80E-97CA27E3BD19}"/>
    <cellStyle name="Separador de milhares 12 2 2 2 2 6" xfId="1080" xr:uid="{C837F608-D8BF-406B-88C9-19090913648B}"/>
    <cellStyle name="Separador de milhares 12 2 2 2 2 6 2" xfId="2949" xr:uid="{10B7FD79-F173-4E8C-82FE-75EA57A6147B}"/>
    <cellStyle name="Separador de milhares 12 2 2 2 2 6 3" xfId="2948" xr:uid="{61367887-117F-4588-BB02-C66E98734780}"/>
    <cellStyle name="Separador de milhares 12 2 2 2 2 7" xfId="1081" xr:uid="{6F065B40-D6E2-416B-B3EB-7865AE164D3F}"/>
    <cellStyle name="Separador de milhares 12 2 2 2 2 7 2" xfId="2950" xr:uid="{B597FA0C-1775-4E32-A145-258344984E09}"/>
    <cellStyle name="Separador de milhares 12 2 2 2 2 8" xfId="2933" xr:uid="{15D33DDA-C7AB-4EBA-ADE3-C6FDCC67AF21}"/>
    <cellStyle name="Separador de milhares 12 2 2 2 3" xfId="1082" xr:uid="{C4501DE0-F8FF-456F-B14A-C7F778FB1F68}"/>
    <cellStyle name="Separador de milhares 12 2 2 2 3 2" xfId="1083" xr:uid="{FDC590DF-26C2-49B5-9982-D37B016C30F9}"/>
    <cellStyle name="Separador de milhares 12 2 2 2 3 2 2" xfId="1084" xr:uid="{B0ABC973-D4B0-47AE-80D5-76C7C2D6B684}"/>
    <cellStyle name="Separador de milhares 12 2 2 2 3 2 2 2" xfId="2954" xr:uid="{16EE0E9A-94F7-4309-9BA4-B18FD1E03F91}"/>
    <cellStyle name="Separador de milhares 12 2 2 2 3 2 2 3" xfId="2953" xr:uid="{169F2D8B-A6FF-4479-BB05-0642CD3CA404}"/>
    <cellStyle name="Separador de milhares 12 2 2 2 3 2 3" xfId="2955" xr:uid="{FB306894-64A4-443A-91CE-2EAF18D5B046}"/>
    <cellStyle name="Separador de milhares 12 2 2 2 3 2 4" xfId="2952" xr:uid="{D264D1E0-1358-49D7-A9EB-F5F8732AFFEF}"/>
    <cellStyle name="Separador de milhares 12 2 2 2 3 3" xfId="1085" xr:uid="{D7562BB9-B267-4471-9995-6ED4FBD00DC8}"/>
    <cellStyle name="Separador de milhares 12 2 2 2 3 3 2" xfId="1086" xr:uid="{860C1A35-94EF-4790-89F0-A6C0E95EF24B}"/>
    <cellStyle name="Separador de milhares 12 2 2 2 3 3 2 2" xfId="2958" xr:uid="{2949CFC4-5371-40D6-827E-D017BA7C4215}"/>
    <cellStyle name="Separador de milhares 12 2 2 2 3 3 2 3" xfId="2957" xr:uid="{A38EC174-E05A-4C91-81B2-5436718E5F7E}"/>
    <cellStyle name="Separador de milhares 12 2 2 2 3 3 3" xfId="2959" xr:uid="{78F8E1EC-C5E9-4A46-9C38-10183B18A75F}"/>
    <cellStyle name="Separador de milhares 12 2 2 2 3 3 4" xfId="2956" xr:uid="{36F851E4-35F8-43AB-A4CB-40CDC7BD9B23}"/>
    <cellStyle name="Separador de milhares 12 2 2 2 3 4" xfId="1087" xr:uid="{F83AF3B6-753C-40B1-B504-5E9494A29BC7}"/>
    <cellStyle name="Separador de milhares 12 2 2 2 3 4 2" xfId="2961" xr:uid="{A8B39B9F-7010-482E-9203-B0BD910E5DA8}"/>
    <cellStyle name="Separador de milhares 12 2 2 2 3 4 2 2" xfId="2962" xr:uid="{112C6F44-044F-4518-81B6-529D5672AA21}"/>
    <cellStyle name="Separador de milhares 12 2 2 2 3 4 3" xfId="2963" xr:uid="{FDA72F5B-FF0F-4242-8177-61C41C3D07E6}"/>
    <cellStyle name="Separador de milhares 12 2 2 2 3 4 4" xfId="2960" xr:uid="{3807CD96-5366-4F08-8416-DDA260F06D45}"/>
    <cellStyle name="Separador de milhares 12 2 2 2 3 5" xfId="1088" xr:uid="{FB2D22D5-A573-48FA-AD14-DA7D1BDCA458}"/>
    <cellStyle name="Separador de milhares 12 2 2 2 3 5 2" xfId="2965" xr:uid="{32AED5D6-2715-4E71-BF33-68BF012DEF29}"/>
    <cellStyle name="Separador de milhares 12 2 2 2 3 5 3" xfId="2964" xr:uid="{B34F954A-0A74-4D5D-9BC2-4A23DDF9D740}"/>
    <cellStyle name="Separador de milhares 12 2 2 2 3 6" xfId="2966" xr:uid="{69818F2B-0BF8-4616-93A8-E2ED6D002B0A}"/>
    <cellStyle name="Separador de milhares 12 2 2 2 3 6 2" xfId="2967" xr:uid="{E5A4F407-0450-48C4-B8B2-3663AE01C3CB}"/>
    <cellStyle name="Separador de milhares 12 2 2 2 3 7" xfId="2968" xr:uid="{03A37ECB-AC36-41A0-A00E-31DE4E39F1B3}"/>
    <cellStyle name="Separador de milhares 12 2 2 2 3 8" xfId="2951" xr:uid="{659700AE-EF03-413B-A6C2-654F1EBCD4E8}"/>
    <cellStyle name="Separador de milhares 12 2 2 2 4" xfId="1089" xr:uid="{BF525353-B541-4CF2-962B-52A49ED06945}"/>
    <cellStyle name="Separador de milhares 12 2 2 2 4 2" xfId="1090" xr:uid="{2F702E29-EFCA-4A23-B116-BCB251E938DF}"/>
    <cellStyle name="Separador de milhares 12 2 2 2 4 2 2" xfId="1091" xr:uid="{9644F045-21A8-4835-B89E-961D8B83665B}"/>
    <cellStyle name="Separador de milhares 12 2 2 2 4 2 2 2" xfId="2971" xr:uid="{74C72253-B87A-401F-A942-C87E6A3FE1DB}"/>
    <cellStyle name="Separador de milhares 12 2 2 2 4 2 3" xfId="2970" xr:uid="{ECF8CEAA-566F-4D76-A758-149CDD3DD0C6}"/>
    <cellStyle name="Separador de milhares 12 2 2 2 4 3" xfId="1092" xr:uid="{5813EE1D-394D-4561-BE0A-E6797790949D}"/>
    <cellStyle name="Separador de milhares 12 2 2 2 4 3 2" xfId="1093" xr:uid="{2B93EED3-E9A3-48DC-AA98-241D689183F2}"/>
    <cellStyle name="Separador de milhares 12 2 2 2 4 3 3" xfId="2972" xr:uid="{DE2B0A12-151D-4BD2-B5D8-D6703D0293C4}"/>
    <cellStyle name="Separador de milhares 12 2 2 2 4 4" xfId="1094" xr:uid="{8A5C39FD-DABB-4125-B8D7-A4AF4FCF0760}"/>
    <cellStyle name="Separador de milhares 12 2 2 2 4 5" xfId="1095" xr:uid="{D32B065B-6B66-45E6-B6B2-5F172BDA6A24}"/>
    <cellStyle name="Separador de milhares 12 2 2 2 4 6" xfId="2969" xr:uid="{5A9F4A51-AFD3-40DB-84F2-087D0F0A6EC6}"/>
    <cellStyle name="Separador de milhares 12 2 2 2 5" xfId="1096" xr:uid="{DBC45383-3387-4B8B-96DA-6AD66CE35BA2}"/>
    <cellStyle name="Separador de milhares 12 2 2 2 5 2" xfId="1097" xr:uid="{DC005BEA-2563-4B35-BA9D-F5D92496378A}"/>
    <cellStyle name="Separador de milhares 12 2 2 2 5 2 2" xfId="2975" xr:uid="{3665E31A-02ED-41E9-9A1E-1BAD8E93EA89}"/>
    <cellStyle name="Separador de milhares 12 2 2 2 5 2 3" xfId="2974" xr:uid="{AD35BC29-41ED-46C7-B35D-A50F7575FAD7}"/>
    <cellStyle name="Separador de milhares 12 2 2 2 5 3" xfId="2976" xr:uid="{8ED64185-F180-4437-9EF9-B65F56C8E0A1}"/>
    <cellStyle name="Separador de milhares 12 2 2 2 5 4" xfId="2973" xr:uid="{885477B4-DCF7-4C9B-80F7-96A636B0FE98}"/>
    <cellStyle name="Separador de milhares 12 2 2 2 6" xfId="1098" xr:uid="{898287D9-7572-46AD-8A7F-9583E9B1BF1D}"/>
    <cellStyle name="Separador de milhares 12 2 2 2 6 2" xfId="1099" xr:uid="{3140BE2E-15B3-4DF7-9EDA-2EABF7940039}"/>
    <cellStyle name="Separador de milhares 12 2 2 2 6 2 2" xfId="2979" xr:uid="{B9690F92-FE4A-451E-A913-AF1CEF4CC55C}"/>
    <cellStyle name="Separador de milhares 12 2 2 2 6 2 3" xfId="2978" xr:uid="{6BB02E88-B241-498F-94C8-C4AC2A517A6E}"/>
    <cellStyle name="Separador de milhares 12 2 2 2 6 3" xfId="2980" xr:uid="{31A7F542-5936-440A-A952-1C0881D1F78F}"/>
    <cellStyle name="Separador de milhares 12 2 2 2 6 4" xfId="2977" xr:uid="{DDC1B450-0625-4EA1-9EAC-C46D631ADA06}"/>
    <cellStyle name="Separador de milhares 12 2 2 2 7" xfId="1100" xr:uid="{7108094B-3B08-4FE4-8540-D4D04CFB84E2}"/>
    <cellStyle name="Separador de milhares 12 2 2 2 7 2" xfId="2982" xr:uid="{37759C85-D82F-42FF-B735-1DEC2B8FFAB9}"/>
    <cellStyle name="Separador de milhares 12 2 2 2 7 2 2" xfId="2983" xr:uid="{AF727236-10BF-471E-AECC-DACB9B9E1D5A}"/>
    <cellStyle name="Separador de milhares 12 2 2 2 7 3" xfId="2984" xr:uid="{4B504C34-D466-44A7-A85A-86751F4730AC}"/>
    <cellStyle name="Separador de milhares 12 2 2 2 7 4" xfId="2981" xr:uid="{8EDB1469-5EAD-43B8-9657-40D4C84221A6}"/>
    <cellStyle name="Separador de milhares 12 2 2 2 8" xfId="1101" xr:uid="{B47C5EE3-5538-4052-AD75-ED335ED3516C}"/>
    <cellStyle name="Separador de milhares 12 2 2 2 8 2" xfId="2986" xr:uid="{BC26A92D-2021-4C2C-9983-C9B924D08AE2}"/>
    <cellStyle name="Separador de milhares 12 2 2 2 8 2 2" xfId="2987" xr:uid="{25B116DC-0CBB-4A65-9BD3-006E2E3F28C0}"/>
    <cellStyle name="Separador de milhares 12 2 2 2 8 3" xfId="2988" xr:uid="{A1494F37-3720-46ED-928D-9F888508B6C7}"/>
    <cellStyle name="Separador de milhares 12 2 2 2 8 4" xfId="2985" xr:uid="{30C61309-ACDA-48F1-9763-8DC7FE3E2631}"/>
    <cellStyle name="Separador de milhares 12 2 2 2 9" xfId="2989" xr:uid="{AE3FA843-9316-48FF-85DB-75C2B8A9CD34}"/>
    <cellStyle name="Separador de milhares 12 2 2 2 9 2" xfId="2990" xr:uid="{2B8AC095-C814-4AF1-822A-A3FBF5F83E9C}"/>
    <cellStyle name="Separador de milhares 12 2 2 3" xfId="1102" xr:uid="{C940F760-439D-4188-AE65-492A136DB026}"/>
    <cellStyle name="Separador de milhares 12 2 2 3 2" xfId="1103" xr:uid="{D83103D2-7D1E-4AE3-9433-D301780F74A5}"/>
    <cellStyle name="Separador de milhares 12 2 2 3 2 2" xfId="1104" xr:uid="{AFE5DCCA-6BE4-4707-A9ED-F327F3F288C3}"/>
    <cellStyle name="Separador de milhares 12 2 2 3 2 2 2" xfId="1105" xr:uid="{59BBFAD9-1078-4AB4-8DFE-47A7E679D6D3}"/>
    <cellStyle name="Separador de milhares 12 2 2 3 2 2 2 2" xfId="2995" xr:uid="{60D1496F-4AF3-4914-A067-13C956261083}"/>
    <cellStyle name="Separador de milhares 12 2 2 3 2 2 2 3" xfId="2994" xr:uid="{DF63DCD9-792B-4A66-8AF5-8A50ED671D23}"/>
    <cellStyle name="Separador de milhares 12 2 2 3 2 2 3" xfId="2996" xr:uid="{63C2A004-DC9D-4046-B1AC-D8E5F0AB0C22}"/>
    <cellStyle name="Separador de milhares 12 2 2 3 2 2 4" xfId="2993" xr:uid="{40F20B23-592D-49AE-88A3-3EBD49D04011}"/>
    <cellStyle name="Separador de milhares 12 2 2 3 2 3" xfId="1106" xr:uid="{0F8CA31A-3FEB-4671-9647-B594891CD108}"/>
    <cellStyle name="Separador de milhares 12 2 2 3 2 3 2" xfId="1107" xr:uid="{698A14E2-5076-49D8-A511-F1B1BD032FD7}"/>
    <cellStyle name="Separador de milhares 12 2 2 3 2 3 2 2" xfId="2998" xr:uid="{7444C607-A67F-4CB2-8475-6DEACAC5062E}"/>
    <cellStyle name="Separador de milhares 12 2 2 3 2 3 3" xfId="2997" xr:uid="{70492A00-FC44-4517-851B-065DC55EAEC2}"/>
    <cellStyle name="Separador de milhares 12 2 2 3 2 4" xfId="1108" xr:uid="{5A80EA63-EF12-4318-84D9-CF0A35CA99EB}"/>
    <cellStyle name="Separador de milhares 12 2 2 3 2 4 2" xfId="3000" xr:uid="{7313990A-DBB2-4712-9E33-5DF4BABCA238}"/>
    <cellStyle name="Separador de milhares 12 2 2 3 2 4 3" xfId="2999" xr:uid="{6FE7F174-7AE0-49E9-B933-1455DF643244}"/>
    <cellStyle name="Separador de milhares 12 2 2 3 2 5" xfId="1109" xr:uid="{3B84E286-CC4E-4B86-BACD-1CF9819E165E}"/>
    <cellStyle name="Separador de milhares 12 2 2 3 2 5 2" xfId="3002" xr:uid="{CCFD7810-690E-40A5-872F-60D336A43A77}"/>
    <cellStyle name="Separador de milhares 12 2 2 3 2 5 3" xfId="3001" xr:uid="{8AC25B45-9F94-41B6-86B1-3F7829478890}"/>
    <cellStyle name="Separador de milhares 12 2 2 3 2 6" xfId="3003" xr:uid="{48763F7A-3AD4-435E-AA8B-28E4BE866AD8}"/>
    <cellStyle name="Separador de milhares 12 2 2 3 2 7" xfId="2992" xr:uid="{7BA3FB99-65AA-4C90-B5B7-D9F08A5E1D7B}"/>
    <cellStyle name="Separador de milhares 12 2 2 3 3" xfId="1110" xr:uid="{7F0D76D3-D6D5-4A9B-9DB2-08D1564D3133}"/>
    <cellStyle name="Separador de milhares 12 2 2 3 3 2" xfId="1111" xr:uid="{93247A9F-8168-4442-B1D3-6EC954731CAE}"/>
    <cellStyle name="Separador de milhares 12 2 2 3 3 2 2" xfId="1112" xr:uid="{1C6F8074-B53C-4815-8AA4-21D42CD68455}"/>
    <cellStyle name="Separador de milhares 12 2 2 3 3 2 2 2" xfId="3006" xr:uid="{343A78DD-1102-4824-9FEB-B7B45F903A7A}"/>
    <cellStyle name="Separador de milhares 12 2 2 3 3 2 3" xfId="3005" xr:uid="{845F93B3-D184-4737-A3D6-970A65056353}"/>
    <cellStyle name="Separador de milhares 12 2 2 3 3 3" xfId="1113" xr:uid="{8E65F671-1D2D-438D-9767-D2006F32181E}"/>
    <cellStyle name="Separador de milhares 12 2 2 3 3 3 2" xfId="1114" xr:uid="{C3865E35-52C5-4BB2-A552-80B4E93C8AD1}"/>
    <cellStyle name="Separador de milhares 12 2 2 3 3 3 3" xfId="3007" xr:uid="{5F7FDCB6-D1C5-4D9B-99C6-FA08E1FCD864}"/>
    <cellStyle name="Separador de milhares 12 2 2 3 3 4" xfId="1115" xr:uid="{071219AC-8A02-44E7-BF0F-E41020862A91}"/>
    <cellStyle name="Separador de milhares 12 2 2 3 3 5" xfId="1116" xr:uid="{72A8979F-595C-4993-93CE-31668EB3F266}"/>
    <cellStyle name="Separador de milhares 12 2 2 3 3 6" xfId="3004" xr:uid="{5E89E27B-DEF0-46BE-BD66-B8E2364C3FDB}"/>
    <cellStyle name="Separador de milhares 12 2 2 3 4" xfId="1117" xr:uid="{98A69ECA-3C12-4FBA-BDE1-DE10EB9091D2}"/>
    <cellStyle name="Separador de milhares 12 2 2 3 4 2" xfId="1118" xr:uid="{F11EAE37-9B8B-4D6F-8739-538D05AA965D}"/>
    <cellStyle name="Separador de milhares 12 2 2 3 4 2 2" xfId="3010" xr:uid="{82802EEB-73DB-41C1-9DAD-55E72439D1F1}"/>
    <cellStyle name="Separador de milhares 12 2 2 3 4 2 3" xfId="3009" xr:uid="{5A48CE48-2313-4A44-A4B4-A40226B040B1}"/>
    <cellStyle name="Separador de milhares 12 2 2 3 4 3" xfId="3011" xr:uid="{EF624776-BDD3-416A-B41A-D7EF2684CFEB}"/>
    <cellStyle name="Separador de milhares 12 2 2 3 4 4" xfId="3008" xr:uid="{F547E964-E58B-46D0-8FD7-8E15E1D3BEA2}"/>
    <cellStyle name="Separador de milhares 12 2 2 3 5" xfId="1119" xr:uid="{6058FBF6-096E-4E94-B292-30ADB3A7855B}"/>
    <cellStyle name="Separador de milhares 12 2 2 3 5 2" xfId="1120" xr:uid="{C4431B40-C616-4CCC-B8CB-39B754916F73}"/>
    <cellStyle name="Separador de milhares 12 2 2 3 5 2 2" xfId="3014" xr:uid="{AAEDF7F3-091E-416C-8F72-59179F419A3E}"/>
    <cellStyle name="Separador de milhares 12 2 2 3 5 2 3" xfId="3013" xr:uid="{A8B2A3CA-937A-42FE-A662-2F0C2984FFCE}"/>
    <cellStyle name="Separador de milhares 12 2 2 3 5 3" xfId="3015" xr:uid="{C1C05E69-BBFE-4B94-918A-05E0A5B5E7C1}"/>
    <cellStyle name="Separador de milhares 12 2 2 3 5 4" xfId="3012" xr:uid="{4BD2121C-E717-4BD5-BE86-0DA4B58EBE39}"/>
    <cellStyle name="Separador de milhares 12 2 2 3 6" xfId="1121" xr:uid="{BAD37E91-B1C3-40CD-A46B-1948194A2779}"/>
    <cellStyle name="Separador de milhares 12 2 2 3 6 2" xfId="3017" xr:uid="{EB167C65-C4D2-4C92-958E-2DB3628024B0}"/>
    <cellStyle name="Separador de milhares 12 2 2 3 6 3" xfId="3016" xr:uid="{F44970DA-9F44-4450-8C0D-10DA55CDCA79}"/>
    <cellStyle name="Separador de milhares 12 2 2 3 7" xfId="1122" xr:uid="{FD654D59-DFB5-4126-B095-EB2368D70B31}"/>
    <cellStyle name="Separador de milhares 12 2 2 3 7 2" xfId="3019" xr:uid="{41FD151C-E128-44D9-9244-B1B5D4E74DFF}"/>
    <cellStyle name="Separador de milhares 12 2 2 3 7 3" xfId="3018" xr:uid="{C82BDBB7-A0B6-4B2E-B466-5DD32F1EEFD2}"/>
    <cellStyle name="Separador de milhares 12 2 2 3 8" xfId="3020" xr:uid="{2E763AD0-90ED-47AD-9AF5-65A01ABD5268}"/>
    <cellStyle name="Separador de milhares 12 2 2 3 9" xfId="2991" xr:uid="{26E45F4A-9FB6-4E04-AEB7-D389CCC4D5B2}"/>
    <cellStyle name="Separador de milhares 12 2 2 4" xfId="3021" xr:uid="{3F8B1996-0A4B-4624-8FFE-FEFD45709482}"/>
    <cellStyle name="Separador de milhares 12 2 2 4 2" xfId="3022" xr:uid="{F118850E-859F-4BDE-B9E7-2CC88FA9B8FB}"/>
    <cellStyle name="Separador de milhares 12 2 2 4 2 2" xfId="3023" xr:uid="{7F5384DF-9DEF-444E-92CD-AFF90068CF4B}"/>
    <cellStyle name="Separador de milhares 12 2 2 4 2 2 2" xfId="3024" xr:uid="{A99E3738-C880-4EA4-94B0-3108B7594BAC}"/>
    <cellStyle name="Separador de milhares 12 2 2 4 2 3" xfId="3025" xr:uid="{9764988E-801B-419D-80AE-0FC691543585}"/>
    <cellStyle name="Separador de milhares 12 2 2 4 3" xfId="3026" xr:uid="{4083CD17-306F-46E4-B820-21951BA08B67}"/>
    <cellStyle name="Separador de milhares 12 2 2 4 3 2" xfId="3027" xr:uid="{28B06442-595F-4382-A9EA-2DC51A0C895C}"/>
    <cellStyle name="Separador de milhares 12 2 2 4 3 2 2" xfId="3028" xr:uid="{6D304988-F070-497D-A062-62F2A9D47D11}"/>
    <cellStyle name="Separador de milhares 12 2 2 4 3 3" xfId="3029" xr:uid="{CE255856-1625-4775-9639-2D261C13AF0E}"/>
    <cellStyle name="Separador de milhares 12 2 2 4 4" xfId="3030" xr:uid="{E13D3E93-E145-4DB8-8090-2341E0869914}"/>
    <cellStyle name="Separador de milhares 12 2 2 4 4 2" xfId="3031" xr:uid="{80016B2F-722F-46D7-B3D9-162FFE39F6AB}"/>
    <cellStyle name="Separador de milhares 12 2 2 4 4 2 2" xfId="3032" xr:uid="{C644AB3F-28CF-440C-943E-72FA2DA254BA}"/>
    <cellStyle name="Separador de milhares 12 2 2 4 4 3" xfId="3033" xr:uid="{DEEC71C8-F8C1-40CB-B96D-F075EDB0E9A5}"/>
    <cellStyle name="Separador de milhares 12 2 2 4 5" xfId="3034" xr:uid="{55F22084-F0A6-4B88-BC09-12F44FC0D2FF}"/>
    <cellStyle name="Separador de milhares 12 2 2 4 5 2" xfId="3035" xr:uid="{87189B93-71C1-4DA3-90AD-D819FF4A4D40}"/>
    <cellStyle name="Separador de milhares 12 2 2 4 5 2 2" xfId="3036" xr:uid="{B745B3BD-687C-4DE8-9F89-BEABFC851242}"/>
    <cellStyle name="Separador de milhares 12 2 2 4 5 3" xfId="3037" xr:uid="{9CC4503D-1D4C-4517-AC6F-8BAC3714F9F2}"/>
    <cellStyle name="Separador de milhares 12 2 2 4 6" xfId="3038" xr:uid="{09120AD1-9AF1-477A-878E-82D3703C1AE7}"/>
    <cellStyle name="Separador de milhares 12 2 2 4 6 2" xfId="3039" xr:uid="{E297682E-FF7A-44AB-B272-8A7795CA5618}"/>
    <cellStyle name="Separador de milhares 12 2 2 4 7" xfId="3040" xr:uid="{2728D34A-247D-4D0F-BAA8-D37932EFB3BA}"/>
    <cellStyle name="Separador de milhares 12 2 2 5" xfId="3041" xr:uid="{982BB834-B856-451E-8AE1-DD6BFC280973}"/>
    <cellStyle name="Separador de milhares 12 2 2 5 2" xfId="3042" xr:uid="{13DF9093-CB27-461E-A7A4-9516D1AEEF67}"/>
    <cellStyle name="Separador de milhares 12 2 2 5 2 2" xfId="3043" xr:uid="{02BDBDFE-8F0B-4392-8FB4-613A5117DD73}"/>
    <cellStyle name="Separador de milhares 12 2 2 5 2 2 2" xfId="3044" xr:uid="{A3072109-3A1C-4E25-AC0D-9DFFB0E8B79F}"/>
    <cellStyle name="Separador de milhares 12 2 2 5 2 3" xfId="3045" xr:uid="{F15BE1B9-5CE9-4801-A762-D5BAD2F984B4}"/>
    <cellStyle name="Separador de milhares 12 2 2 5 3" xfId="3046" xr:uid="{9AF3A6E6-E86C-46BA-B450-E58DDED95BB2}"/>
    <cellStyle name="Separador de milhares 12 2 2 5 3 2" xfId="3047" xr:uid="{323348FA-3956-47FA-B1D0-DDBBC2426C43}"/>
    <cellStyle name="Separador de milhares 12 2 2 5 3 2 2" xfId="3048" xr:uid="{2248168B-6282-43D6-8F01-6B3FD8657528}"/>
    <cellStyle name="Separador de milhares 12 2 2 5 3 3" xfId="3049" xr:uid="{2262C7A1-1F14-4D9C-B198-815C8EA64E14}"/>
    <cellStyle name="Separador de milhares 12 2 2 5 4" xfId="3050" xr:uid="{02CE8C9D-F4BD-4180-862D-0AEAA82DC79B}"/>
    <cellStyle name="Separador de milhares 12 2 2 5 4 2" xfId="3051" xr:uid="{CEAC05CD-7ACD-4579-9DED-403385E3983D}"/>
    <cellStyle name="Separador de milhares 12 2 2 5 4 2 2" xfId="3052" xr:uid="{3D170D57-EC7D-49C5-AED9-9EE9AE248F6D}"/>
    <cellStyle name="Separador de milhares 12 2 2 5 4 3" xfId="3053" xr:uid="{D77708A1-1553-4EF6-8D0D-0AF303214F75}"/>
    <cellStyle name="Separador de milhares 12 2 2 5 5" xfId="3054" xr:uid="{63628C43-0FD4-4BA1-AB8D-CE88BEA5BD99}"/>
    <cellStyle name="Separador de milhares 12 2 2 5 5 2" xfId="3055" xr:uid="{3D3D03BC-748B-4BD4-96B4-71E1AEEF86B4}"/>
    <cellStyle name="Separador de milhares 12 2 2 5 6" xfId="3056" xr:uid="{A7AD5840-A39C-4F47-AFBE-BF01B04223CE}"/>
    <cellStyle name="Separador de milhares 12 2 2 5 6 2" xfId="3057" xr:uid="{41AE8F01-F05F-4CD7-940E-8EF89991CF91}"/>
    <cellStyle name="Separador de milhares 12 2 2 5 7" xfId="3058" xr:uid="{31478A9F-91E5-4E50-B07D-3D65D38675A2}"/>
    <cellStyle name="Separador de milhares 12 2 2 6" xfId="3059" xr:uid="{2A95497A-8F5C-478A-A288-831282680511}"/>
    <cellStyle name="Separador de milhares 12 2 2 6 2" xfId="3060" xr:uid="{05C8EEFE-654D-4BAC-AAFC-3D27C439066D}"/>
    <cellStyle name="Separador de milhares 12 2 2 6 2 2" xfId="3061" xr:uid="{E35A2C97-E678-46DD-8727-D5F8BE5EC92B}"/>
    <cellStyle name="Separador de milhares 12 2 2 6 3" xfId="3062" xr:uid="{3BF4D60E-1645-45F0-A93B-1BA93AAA1484}"/>
    <cellStyle name="Separador de milhares 12 2 2 7" xfId="3063" xr:uid="{D489D006-5260-4C96-BB43-B25A6D75E98A}"/>
    <cellStyle name="Separador de milhares 12 2 2 7 2" xfId="3064" xr:uid="{797DB77E-A873-4A1C-96F5-ECC207B74D6F}"/>
    <cellStyle name="Separador de milhares 12 2 2 7 2 2" xfId="3065" xr:uid="{4C48E4C2-53FF-4D60-B60C-28775BA9A584}"/>
    <cellStyle name="Separador de milhares 12 2 2 7 3" xfId="3066" xr:uid="{8A3C6ECB-656E-4FA2-9C69-AD41278D61AD}"/>
    <cellStyle name="Separador de milhares 12 2 2 8" xfId="3067" xr:uid="{954AF377-5043-4369-B7B7-3C139B9B8597}"/>
    <cellStyle name="Separador de milhares 12 2 2 8 2" xfId="3068" xr:uid="{345C163A-AFA0-48DE-AA3C-1A8D52FB121A}"/>
    <cellStyle name="Separador de milhares 12 2 2 8 2 2" xfId="3069" xr:uid="{ACD2793B-3A49-4558-B9C3-295C534F1A5E}"/>
    <cellStyle name="Separador de milhares 12 2 2 8 3" xfId="3070" xr:uid="{2841FEBE-46DE-4B0C-9E0A-8105999621A0}"/>
    <cellStyle name="Separador de milhares 12 2 2 9" xfId="3071" xr:uid="{E31BB740-7E0B-4AC5-BDA5-52F985868921}"/>
    <cellStyle name="Separador de milhares 12 2 2 9 2" xfId="3072" xr:uid="{D2991E4E-64CE-4561-9512-50AD2A0C9AB1}"/>
    <cellStyle name="Separador de milhares 12 2 2 9 2 2" xfId="3073" xr:uid="{6EDE15C2-EC49-49AC-BFBA-2864FD90A6A0}"/>
    <cellStyle name="Separador de milhares 12 2 2 9 3" xfId="3074" xr:uid="{589E5121-0254-47BF-9BC9-20DDA56B2A57}"/>
    <cellStyle name="Separador de milhares 12 2 22" xfId="3075" xr:uid="{6A6B530B-811D-4A09-BD37-747FA5CC6CC8}"/>
    <cellStyle name="Separador de milhares 12 2 22 2" xfId="3076" xr:uid="{7EA10F7C-530D-4C51-B1FB-99E7B02A980C}"/>
    <cellStyle name="Separador de milhares 12 2 3" xfId="1123" xr:uid="{AA80B02F-8574-40AE-8F6D-BBF0BEFF0F85}"/>
    <cellStyle name="Separador de milhares 12 2 3 10" xfId="3078" xr:uid="{25E3C29D-EC64-4840-8D84-BFBC52DFC541}"/>
    <cellStyle name="Separador de milhares 12 2 3 10 2" xfId="3079" xr:uid="{8D538E3E-FB3B-4C86-AD2F-22427E75B4BA}"/>
    <cellStyle name="Separador de milhares 12 2 3 11" xfId="3080" xr:uid="{E3E74A2E-AB1B-4323-B00C-960650E098AE}"/>
    <cellStyle name="Separador de milhares 12 2 3 12" xfId="3077" xr:uid="{94F42A6A-1F00-4F0E-9BC8-DB9D2B30D540}"/>
    <cellStyle name="Separador de milhares 12 2 3 2" xfId="1124" xr:uid="{69AC7043-5023-4498-9CA0-5FADCA76B2CF}"/>
    <cellStyle name="Separador de milhares 12 2 3 2 10" xfId="3081" xr:uid="{4A6EABA7-5B55-40A5-A4F7-A50E7D01C96B}"/>
    <cellStyle name="Separador de milhares 12 2 3 2 2" xfId="1125" xr:uid="{1EC6796A-A739-4AEC-89CE-228A3BA4D30E}"/>
    <cellStyle name="Separador de milhares 12 2 3 2 2 2" xfId="1126" xr:uid="{80DD8535-0370-4A92-96DA-8C1C844090AA}"/>
    <cellStyle name="Separador de milhares 12 2 3 2 2 2 2" xfId="3084" xr:uid="{38FF0F78-9CD5-431D-B6E5-B6D698E274AC}"/>
    <cellStyle name="Separador de milhares 12 2 3 2 2 2 2 2" xfId="3085" xr:uid="{0E4EB482-2400-4D7F-8C49-B5D67569A8AB}"/>
    <cellStyle name="Separador de milhares 12 2 3 2 2 2 3" xfId="3086" xr:uid="{497B0CB1-59D8-4541-94A7-C1A69A5A49FC}"/>
    <cellStyle name="Separador de milhares 12 2 3 2 2 2 4" xfId="3083" xr:uid="{F9342F7F-6BBC-4AFF-A347-1DD98A55896C}"/>
    <cellStyle name="Separador de milhares 12 2 3 2 2 3" xfId="3087" xr:uid="{043A1FC2-5179-4018-A9A4-1E2F8D93E7A0}"/>
    <cellStyle name="Separador de milhares 12 2 3 2 2 3 2" xfId="3088" xr:uid="{A7694A09-7185-4756-BF52-1D709B94BAD2}"/>
    <cellStyle name="Separador de milhares 12 2 3 2 2 3 2 2" xfId="3089" xr:uid="{4F36B012-2F2F-4C65-9253-1D91CD3F9DD0}"/>
    <cellStyle name="Separador de milhares 12 2 3 2 2 3 3" xfId="3090" xr:uid="{76F14B73-8C08-4CE3-812D-38ED42A13454}"/>
    <cellStyle name="Separador de milhares 12 2 3 2 2 4" xfId="3091" xr:uid="{C2D28833-2F04-47C4-B8C2-11A796DBF2C5}"/>
    <cellStyle name="Separador de milhares 12 2 3 2 2 4 2" xfId="3092" xr:uid="{CEE00A99-A158-4007-A737-5277FEEDD8BC}"/>
    <cellStyle name="Separador de milhares 12 2 3 2 2 4 2 2" xfId="3093" xr:uid="{3F61D488-AA83-4047-BF0E-CE1C331AF2C5}"/>
    <cellStyle name="Separador de milhares 12 2 3 2 2 4 3" xfId="3094" xr:uid="{194B5696-0E48-423F-8DC3-5EB4B2546C2E}"/>
    <cellStyle name="Separador de milhares 12 2 3 2 2 5" xfId="3095" xr:uid="{A7707EEB-B67A-418E-B7C7-0754279E8519}"/>
    <cellStyle name="Separador de milhares 12 2 3 2 2 5 2" xfId="3096" xr:uid="{3BE16572-5865-46F0-9200-C8BA14735F85}"/>
    <cellStyle name="Separador de milhares 12 2 3 2 2 6" xfId="3097" xr:uid="{FA620287-D3FE-4DCF-90A2-EB13A0510B1A}"/>
    <cellStyle name="Separador de milhares 12 2 3 2 2 6 2" xfId="3098" xr:uid="{CEBB3B1C-CB4D-401A-BB18-881A4759F762}"/>
    <cellStyle name="Separador de milhares 12 2 3 2 2 7" xfId="3099" xr:uid="{EC0F9BB2-5C1D-4CBD-82E2-74D735D8AC3F}"/>
    <cellStyle name="Separador de milhares 12 2 3 2 2 8" xfId="3082" xr:uid="{F23FC249-8019-4A13-903F-658C21CE6D67}"/>
    <cellStyle name="Separador de milhares 12 2 3 2 3" xfId="1127" xr:uid="{12ED080A-A52A-4BB0-8535-1C337001B9BB}"/>
    <cellStyle name="Separador de milhares 12 2 3 2 3 2" xfId="1128" xr:uid="{2527A76C-CED1-4100-99F7-5E9FE90B9680}"/>
    <cellStyle name="Separador de milhares 12 2 3 2 3 2 2" xfId="3102" xr:uid="{CADCE557-EBC9-4072-918B-8E4DB670368A}"/>
    <cellStyle name="Separador de milhares 12 2 3 2 3 2 2 2" xfId="3103" xr:uid="{72854CE5-1D78-4951-9C9C-EA7A3B85A06B}"/>
    <cellStyle name="Separador de milhares 12 2 3 2 3 2 3" xfId="3104" xr:uid="{00572BC1-9987-4B5B-A4D2-61AB2EED76D8}"/>
    <cellStyle name="Separador de milhares 12 2 3 2 3 2 4" xfId="3101" xr:uid="{8A4DBDEF-994C-46A8-949E-D79F31D87354}"/>
    <cellStyle name="Separador de milhares 12 2 3 2 3 3" xfId="3105" xr:uid="{11CAEBE2-E46E-430D-8357-EC65D68214F7}"/>
    <cellStyle name="Separador de milhares 12 2 3 2 3 3 2" xfId="3106" xr:uid="{ECA51679-CAB2-4C94-864E-5F433743149C}"/>
    <cellStyle name="Separador de milhares 12 2 3 2 3 3 2 2" xfId="3107" xr:uid="{8A0826BA-D9D5-40D7-8916-D201E58D458B}"/>
    <cellStyle name="Separador de milhares 12 2 3 2 3 3 3" xfId="3108" xr:uid="{24F4E5D1-4F85-4F05-B90E-E3C46152A22F}"/>
    <cellStyle name="Separador de milhares 12 2 3 2 3 4" xfId="3109" xr:uid="{AF54C466-A5B0-4884-BB7F-90F72A259B2D}"/>
    <cellStyle name="Separador de milhares 12 2 3 2 3 4 2" xfId="3110" xr:uid="{26DEE2AB-4A01-4861-ABE4-1D882DCE1E52}"/>
    <cellStyle name="Separador de milhares 12 2 3 2 3 4 2 2" xfId="3111" xr:uid="{42BD1762-1F7B-4CF3-B688-5C7E9BB4AD10}"/>
    <cellStyle name="Separador de milhares 12 2 3 2 3 4 3" xfId="3112" xr:uid="{E4A7870D-4983-4630-923F-94AA45E10BF8}"/>
    <cellStyle name="Separador de milhares 12 2 3 2 3 5" xfId="3113" xr:uid="{A1847501-A62F-4240-A948-9C180701FAE8}"/>
    <cellStyle name="Separador de milhares 12 2 3 2 3 5 2" xfId="3114" xr:uid="{1D5FEDC7-07F5-4DB4-8D70-F3C6AF57AE34}"/>
    <cellStyle name="Separador de milhares 12 2 3 2 3 6" xfId="3115" xr:uid="{5A62F715-4FFE-4083-BE10-828ABFFEEC4E}"/>
    <cellStyle name="Separador de milhares 12 2 3 2 3 7" xfId="3100" xr:uid="{2317F9E1-65E0-41D3-B01E-46E8F4FDF235}"/>
    <cellStyle name="Separador de milhares 12 2 3 2 4" xfId="1129" xr:uid="{49A3BA5D-ECD6-49A5-95AE-599849534C73}"/>
    <cellStyle name="Separador de milhares 12 2 3 2 4 2" xfId="3117" xr:uid="{988D7EA8-E46E-486B-BBC8-B21972373633}"/>
    <cellStyle name="Separador de milhares 12 2 3 2 4 2 2" xfId="3118" xr:uid="{485ECE1F-002D-4BBC-8A99-455F4F9FBBD4}"/>
    <cellStyle name="Separador de milhares 12 2 3 2 4 3" xfId="3119" xr:uid="{4317D990-D0DA-4200-8F28-60CCC8420551}"/>
    <cellStyle name="Separador de milhares 12 2 3 2 4 4" xfId="3116" xr:uid="{71B38189-15F5-45EC-9ECF-60F7EC2686FB}"/>
    <cellStyle name="Separador de milhares 12 2 3 2 5" xfId="1130" xr:uid="{71966F86-F59A-4C08-BC72-1019D1FA6DEC}"/>
    <cellStyle name="Separador de milhares 12 2 3 2 5 2" xfId="3121" xr:uid="{9E2C1FFB-E8B6-42AD-BC80-8AD6255100B5}"/>
    <cellStyle name="Separador de milhares 12 2 3 2 5 2 2" xfId="3122" xr:uid="{9ABF2001-0E55-4AE0-965A-464E44B4AA94}"/>
    <cellStyle name="Separador de milhares 12 2 3 2 5 3" xfId="3123" xr:uid="{1B7A8EC6-466A-4E35-806D-3EF44C98A936}"/>
    <cellStyle name="Separador de milhares 12 2 3 2 5 4" xfId="3120" xr:uid="{6FC61548-558B-494F-9E38-3D5AECDDBE1A}"/>
    <cellStyle name="Separador de milhares 12 2 3 2 6" xfId="3124" xr:uid="{43D14568-5A36-4878-B224-6006C45C95FD}"/>
    <cellStyle name="Separador de milhares 12 2 3 2 6 2" xfId="3125" xr:uid="{3EADC072-DBA0-4476-B46B-F52D1EEAED62}"/>
    <cellStyle name="Separador de milhares 12 2 3 2 6 2 2" xfId="3126" xr:uid="{B2E42AC0-4146-42E4-BEE0-035012FA00FA}"/>
    <cellStyle name="Separador de milhares 12 2 3 2 6 3" xfId="3127" xr:uid="{F864E6F3-EF10-4EF5-ADA1-8CD96196AB9E}"/>
    <cellStyle name="Separador de milhares 12 2 3 2 7" xfId="3128" xr:uid="{B8679F37-93D0-46B4-922C-E98B4EA632EB}"/>
    <cellStyle name="Separador de milhares 12 2 3 2 7 2" xfId="3129" xr:uid="{5DF19A09-60CD-4030-ADB2-122794971399}"/>
    <cellStyle name="Separador de milhares 12 2 3 2 7 2 2" xfId="3130" xr:uid="{5D30D8F8-CA9A-4E6F-B689-DB02ED2EBA9D}"/>
    <cellStyle name="Separador de milhares 12 2 3 2 7 3" xfId="3131" xr:uid="{D05B4702-374C-4706-A3D8-9A2285A5C1F5}"/>
    <cellStyle name="Separador de milhares 12 2 3 2 8" xfId="3132" xr:uid="{0D3C66BE-A6A5-48E7-8102-75F5F7AB5593}"/>
    <cellStyle name="Separador de milhares 12 2 3 2 8 2" xfId="3133" xr:uid="{16C58EB4-93CB-44CD-A5EA-2D91CC94D477}"/>
    <cellStyle name="Separador de milhares 12 2 3 2 9" xfId="3134" xr:uid="{7E24A9D6-B664-4BC8-897B-2A7C775C6C1B}"/>
    <cellStyle name="Separador de milhares 12 2 3 3" xfId="1131" xr:uid="{88FBD43E-4C1D-4918-9ACC-096C9B8D4517}"/>
    <cellStyle name="Separador de milhares 12 2 3 3 2" xfId="1132" xr:uid="{E17A30A7-DE30-47B4-9BFD-1EC5A5C92075}"/>
    <cellStyle name="Separador de milhares 12 2 3 3 2 2" xfId="1133" xr:uid="{B445C42D-B83C-40AD-B5FA-E1832DC274F6}"/>
    <cellStyle name="Separador de milhares 12 2 3 3 2 2 2" xfId="3138" xr:uid="{10B5E2DD-11D1-46DA-AA11-9869476C0DB5}"/>
    <cellStyle name="Separador de milhares 12 2 3 3 2 2 2 2" xfId="3139" xr:uid="{5B5A95DA-503A-4547-AAD2-30BD453CD01B}"/>
    <cellStyle name="Separador de milhares 12 2 3 3 2 2 3" xfId="3140" xr:uid="{EFB34047-96CA-46E4-927C-0CD87CDE8110}"/>
    <cellStyle name="Separador de milhares 12 2 3 3 2 2 4" xfId="3137" xr:uid="{FD4C7ED8-1549-4865-B282-7F7711918F04}"/>
    <cellStyle name="Separador de milhares 12 2 3 3 2 3" xfId="3141" xr:uid="{BE69682B-CDC7-45B1-9B83-7F6B6D952248}"/>
    <cellStyle name="Separador de milhares 12 2 3 3 2 3 2" xfId="3142" xr:uid="{B8914C52-5AF2-4C75-A623-C6BE6C89BF7C}"/>
    <cellStyle name="Separador de milhares 12 2 3 3 2 4" xfId="3143" xr:uid="{51E59F8F-3854-42F2-B53E-FC76B48E22F1}"/>
    <cellStyle name="Separador de milhares 12 2 3 3 2 4 2" xfId="3144" xr:uid="{78FB66E0-6AD1-4784-94D7-43BBA4D9615A}"/>
    <cellStyle name="Separador de milhares 12 2 3 3 2 5" xfId="3145" xr:uid="{CF294C04-6197-4CE6-B2D7-0812B2094C30}"/>
    <cellStyle name="Separador de milhares 12 2 3 3 2 5 2" xfId="3146" xr:uid="{ACE1A474-20FA-4002-A111-FAF5A0F66BEA}"/>
    <cellStyle name="Separador de milhares 12 2 3 3 2 6" xfId="3147" xr:uid="{3328E8A9-1770-4C78-8626-9503FC7CCA61}"/>
    <cellStyle name="Separador de milhares 12 2 3 3 2 7" xfId="3136" xr:uid="{26D3E97A-522D-4C04-BD26-124FABE2C8F4}"/>
    <cellStyle name="Separador de milhares 12 2 3 3 3" xfId="1134" xr:uid="{A5764187-971C-40E1-BE2C-4A1BA84A3387}"/>
    <cellStyle name="Separador de milhares 12 2 3 3 3 2" xfId="1135" xr:uid="{6AF4A27D-17BE-4708-A7B5-2C02F52BF5B4}"/>
    <cellStyle name="Separador de milhares 12 2 3 3 3 2 2" xfId="3150" xr:uid="{026389AE-83B8-4C90-8743-7B2C7E45C638}"/>
    <cellStyle name="Separador de milhares 12 2 3 3 3 2 3" xfId="3149" xr:uid="{3215562F-D85D-43E2-85B8-D1696755F25E}"/>
    <cellStyle name="Separador de milhares 12 2 3 3 3 3" xfId="3151" xr:uid="{B954BD67-6F9C-4244-A924-5155C4D15011}"/>
    <cellStyle name="Separador de milhares 12 2 3 3 3 4" xfId="3148" xr:uid="{2549277F-8180-418F-86F6-4B793B369AEF}"/>
    <cellStyle name="Separador de milhares 12 2 3 3 4" xfId="1136" xr:uid="{F0719F7D-D5FA-44ED-AF70-71CDC9EC47D9}"/>
    <cellStyle name="Separador de milhares 12 2 3 3 4 2" xfId="3153" xr:uid="{0426AB6F-485E-46D8-891E-6EA9771A5237}"/>
    <cellStyle name="Separador de milhares 12 2 3 3 4 2 2" xfId="3154" xr:uid="{C91A4419-4C07-48C6-B145-66921526FA7F}"/>
    <cellStyle name="Separador de milhares 12 2 3 3 4 3" xfId="3155" xr:uid="{50D42DE1-CB30-47A9-8814-41F096D3BDB7}"/>
    <cellStyle name="Separador de milhares 12 2 3 3 4 4" xfId="3152" xr:uid="{9634DFF1-4075-4336-AEF8-07CC5F3CA35B}"/>
    <cellStyle name="Separador de milhares 12 2 3 3 5" xfId="1137" xr:uid="{58277EBC-E38C-43CA-99F4-11C28E13DF84}"/>
    <cellStyle name="Separador de milhares 12 2 3 3 5 2" xfId="3157" xr:uid="{035A394F-9984-45B2-AC32-033D638827D9}"/>
    <cellStyle name="Separador de milhares 12 2 3 3 5 2 2" xfId="3158" xr:uid="{120DA21C-AAD5-4CB8-A341-7965A9CC349B}"/>
    <cellStyle name="Separador de milhares 12 2 3 3 5 3" xfId="3159" xr:uid="{7F38BA70-15DC-454C-B20D-4D45041C3C31}"/>
    <cellStyle name="Separador de milhares 12 2 3 3 5 4" xfId="3156" xr:uid="{95DB8276-FB4C-440E-BB4E-0B0A38509B61}"/>
    <cellStyle name="Separador de milhares 12 2 3 3 6" xfId="3160" xr:uid="{982F5D89-5562-4050-AEBB-0AD05421F50B}"/>
    <cellStyle name="Separador de milhares 12 2 3 3 6 2" xfId="3161" xr:uid="{1B864483-16D7-4884-89DB-1C30FF23C07E}"/>
    <cellStyle name="Separador de milhares 12 2 3 3 7" xfId="3162" xr:uid="{A9815C4C-FA47-45AB-80FD-C65EE023696F}"/>
    <cellStyle name="Separador de milhares 12 2 3 3 7 2" xfId="3163" xr:uid="{2A81C48A-25D9-45DF-B66D-3FC7D1C4E071}"/>
    <cellStyle name="Separador de milhares 12 2 3 3 8" xfId="3164" xr:uid="{B43BE5AD-8CE6-42FC-8F86-CA2A19A7BC6C}"/>
    <cellStyle name="Separador de milhares 12 2 3 3 9" xfId="3135" xr:uid="{5B5BDC8E-0CA9-464E-A982-37164F100C6A}"/>
    <cellStyle name="Separador de milhares 12 2 3 4" xfId="1138" xr:uid="{D39FDFE3-41F5-4C5B-B28F-A7F0138EA3F2}"/>
    <cellStyle name="Separador de milhares 12 2 3 4 2" xfId="1139" xr:uid="{3921338B-5EBC-4818-9322-7123471E9CD6}"/>
    <cellStyle name="Separador de milhares 12 2 3 4 2 2" xfId="3167" xr:uid="{F33D287F-107F-44AE-826B-A10201BFCBA7}"/>
    <cellStyle name="Separador de milhares 12 2 3 4 2 2 2" xfId="3168" xr:uid="{DE03A66E-2437-40E3-9D83-F864CAF1DE04}"/>
    <cellStyle name="Separador de milhares 12 2 3 4 2 3" xfId="3169" xr:uid="{52FF188E-A5FE-4B5A-82CF-BE82712F9543}"/>
    <cellStyle name="Separador de milhares 12 2 3 4 2 4" xfId="3166" xr:uid="{95603A26-5066-46E7-9D6C-E4E7B4E7484D}"/>
    <cellStyle name="Separador de milhares 12 2 3 4 3" xfId="3170" xr:uid="{9716E0D3-B121-44A3-97DB-AB1E5295E12C}"/>
    <cellStyle name="Separador de milhares 12 2 3 4 3 2" xfId="3171" xr:uid="{316A707D-C861-41A9-9217-DCE3A073EA68}"/>
    <cellStyle name="Separador de milhares 12 2 3 4 3 2 2" xfId="3172" xr:uid="{9556C09D-5157-430E-96AC-AD08BF1EA986}"/>
    <cellStyle name="Separador de milhares 12 2 3 4 3 3" xfId="3173" xr:uid="{75DA4E5A-8C32-487A-9C2D-38BE8A147DA1}"/>
    <cellStyle name="Separador de milhares 12 2 3 4 4" xfId="3174" xr:uid="{6AFAF8D4-8159-4BFD-869E-E35A959FA9BF}"/>
    <cellStyle name="Separador de milhares 12 2 3 4 4 2" xfId="3175" xr:uid="{8A3CCC21-8DC3-45CE-B946-3E5155F5C392}"/>
    <cellStyle name="Separador de milhares 12 2 3 4 4 2 2" xfId="3176" xr:uid="{190FBB08-BDA5-409C-86FE-3AE4D15F25C8}"/>
    <cellStyle name="Separador de milhares 12 2 3 4 4 3" xfId="3177" xr:uid="{CA719A34-5B1A-4158-B948-2230AEF587B6}"/>
    <cellStyle name="Separador de milhares 12 2 3 4 5" xfId="3178" xr:uid="{13320EF0-74F0-410A-AC45-CC7463C6427A}"/>
    <cellStyle name="Separador de milhares 12 2 3 4 5 2" xfId="3179" xr:uid="{1CE616BC-97FF-463A-AF10-C6CDFD1924DC}"/>
    <cellStyle name="Separador de milhares 12 2 3 4 6" xfId="3180" xr:uid="{B2312A70-7E7C-4873-BC9D-FCAC55DCE015}"/>
    <cellStyle name="Separador de milhares 12 2 3 4 6 2" xfId="3181" xr:uid="{2515B6CC-0EA4-4A10-82C2-6CDB391EDF18}"/>
    <cellStyle name="Separador de milhares 12 2 3 4 7" xfId="3182" xr:uid="{E4AD5D6E-3AA3-41ED-9180-9C544942A77D}"/>
    <cellStyle name="Separador de milhares 12 2 3 4 8" xfId="3165" xr:uid="{A259FCFB-5C54-4A6F-B21F-35B3B3BF9A6C}"/>
    <cellStyle name="Separador de milhares 12 2 3 5" xfId="1140" xr:uid="{375860CB-207B-4814-834E-0958F205EB94}"/>
    <cellStyle name="Separador de milhares 12 2 3 5 2" xfId="1141" xr:uid="{3B109AB6-6C1B-4C24-B28A-23F6D5D04DB1}"/>
    <cellStyle name="Separador de milhares 12 2 3 5 2 2" xfId="3185" xr:uid="{C25ACDBA-28D6-4D0E-B772-C8462627414C}"/>
    <cellStyle name="Separador de milhares 12 2 3 5 2 3" xfId="3184" xr:uid="{4F3272AB-3EA2-43B5-A139-B68BA6483714}"/>
    <cellStyle name="Separador de milhares 12 2 3 5 3" xfId="3186" xr:uid="{C46124DC-97AA-48B4-B162-5A3B5C2A08A3}"/>
    <cellStyle name="Separador de milhares 12 2 3 5 3 2" xfId="3187" xr:uid="{A8E9CFED-01E5-49D4-BC56-D58BE021669F}"/>
    <cellStyle name="Separador de milhares 12 2 3 5 4" xfId="3188" xr:uid="{51947F63-0027-4991-BAD1-448761AF9275}"/>
    <cellStyle name="Separador de milhares 12 2 3 5 4 2" xfId="3189" xr:uid="{19304192-0A08-4418-83A7-FE06C061CFCE}"/>
    <cellStyle name="Separador de milhares 12 2 3 5 5" xfId="3190" xr:uid="{7F395298-C252-417D-8493-B604FC78D938}"/>
    <cellStyle name="Separador de milhares 12 2 3 5 5 2" xfId="3191" xr:uid="{87C5E229-FF7C-4AA5-8FEB-4CC12274253D}"/>
    <cellStyle name="Separador de milhares 12 2 3 5 6" xfId="3192" xr:uid="{E1DA564D-2CD9-45BB-B4A5-930153E74382}"/>
    <cellStyle name="Separador de milhares 12 2 3 5 7" xfId="3183" xr:uid="{1CD3C49C-9D07-4BE0-9D9C-73F4BCEE13D1}"/>
    <cellStyle name="Separador de milhares 12 2 3 6" xfId="1142" xr:uid="{B66AEFD1-700C-4FE3-BB59-F1FC185CE144}"/>
    <cellStyle name="Separador de milhares 12 2 3 6 2" xfId="3194" xr:uid="{24A8D698-B491-4E9A-95AA-B7171E8DEE33}"/>
    <cellStyle name="Separador de milhares 12 2 3 6 2 2" xfId="3195" xr:uid="{BE4ADCB5-FB6A-4285-A7D3-0BC9B62D274F}"/>
    <cellStyle name="Separador de milhares 12 2 3 6 3" xfId="3196" xr:uid="{77814F73-D5E9-4E73-BFEB-7972B9574076}"/>
    <cellStyle name="Separador de milhares 12 2 3 6 4" xfId="3193" xr:uid="{1593FFF7-3A61-48CF-9E64-3E12F10A0689}"/>
    <cellStyle name="Separador de milhares 12 2 3 7" xfId="1143" xr:uid="{AF9E695F-030A-4CA9-9F1F-34C9654510BA}"/>
    <cellStyle name="Separador de milhares 12 2 3 7 2" xfId="3198" xr:uid="{CB0DA5D3-42BF-43BC-ADF9-5DDC060440A5}"/>
    <cellStyle name="Separador de milhares 12 2 3 7 2 2" xfId="3199" xr:uid="{824BE692-AB41-4BE7-9BC5-A4E56A37F6C2}"/>
    <cellStyle name="Separador de milhares 12 2 3 7 3" xfId="3200" xr:uid="{3AFC476E-F087-4FED-87F8-323E5514F1A4}"/>
    <cellStyle name="Separador de milhares 12 2 3 7 4" xfId="3197" xr:uid="{755F9D27-B845-44CB-9201-2545577F1335}"/>
    <cellStyle name="Separador de milhares 12 2 3 8" xfId="3201" xr:uid="{8AA58D27-3F44-45D7-9C40-45720D0C7303}"/>
    <cellStyle name="Separador de milhares 12 2 3 8 2" xfId="3202" xr:uid="{E8AB8DB0-16A4-4ED8-9F2D-61ABA723DB02}"/>
    <cellStyle name="Separador de milhares 12 2 3 8 2 2" xfId="3203" xr:uid="{505C603D-E2CF-4F40-9BF1-9C26BD3E3FCE}"/>
    <cellStyle name="Separador de milhares 12 2 3 8 3" xfId="3204" xr:uid="{B4A78481-1316-4448-A3D7-0056A4BA4A9E}"/>
    <cellStyle name="Separador de milhares 12 2 3 9" xfId="3205" xr:uid="{C89F96BC-0E67-48DC-895F-0C7554D40F83}"/>
    <cellStyle name="Separador de milhares 12 2 3 9 2" xfId="3206" xr:uid="{EAFB072B-04D6-4E5E-AD4E-7EAF8F52CE9C}"/>
    <cellStyle name="Separador de milhares 12 2 4" xfId="1144" xr:uid="{3882E1FE-4235-4EB2-A364-8B1C97D96777}"/>
    <cellStyle name="Separador de milhares 12 2 4 10" xfId="3207" xr:uid="{D1C605C1-2581-470F-B363-97E2325EAC6C}"/>
    <cellStyle name="Separador de milhares 12 2 4 2" xfId="1145" xr:uid="{D2D9DDA9-4477-4A45-B834-AE84DC5C3EC9}"/>
    <cellStyle name="Separador de milhares 12 2 4 2 2" xfId="1146" xr:uid="{1B4AC7CE-6620-447C-9A24-D0A93DA0563C}"/>
    <cellStyle name="Separador de milhares 12 2 4 2 2 2" xfId="3210" xr:uid="{CF1042FE-85B8-4E8F-B3C4-EE3D6B846E25}"/>
    <cellStyle name="Separador de milhares 12 2 4 2 2 2 2" xfId="3211" xr:uid="{C94F681D-41B0-4EBD-B45E-990D70B092B4}"/>
    <cellStyle name="Separador de milhares 12 2 4 2 2 3" xfId="3212" xr:uid="{4CE17D1C-1B9B-4539-AF4D-665B1B9AABB3}"/>
    <cellStyle name="Separador de milhares 12 2 4 2 2 4" xfId="3209" xr:uid="{BA54022F-A212-45DB-A0A7-1AC5A4BEB312}"/>
    <cellStyle name="Separador de milhares 12 2 4 2 3" xfId="3213" xr:uid="{2C415D8C-DC5D-484E-A7E6-DBC23B025EF3}"/>
    <cellStyle name="Separador de milhares 12 2 4 2 3 2" xfId="3214" xr:uid="{63DE1555-7EEB-44FA-A320-DEB010444EBB}"/>
    <cellStyle name="Separador de milhares 12 2 4 2 3 2 2" xfId="3215" xr:uid="{186F62BF-76A5-4B0B-98DF-FC112F4DF0E9}"/>
    <cellStyle name="Separador de milhares 12 2 4 2 3 3" xfId="3216" xr:uid="{103823B1-E047-44A2-8878-B40129D043E4}"/>
    <cellStyle name="Separador de milhares 12 2 4 2 4" xfId="3217" xr:uid="{DF41391D-5BCF-407B-9B4A-19C4D8DEA229}"/>
    <cellStyle name="Separador de milhares 12 2 4 2 4 2" xfId="3218" xr:uid="{5CFD7751-21B6-4032-AFE2-1DABFEE06C06}"/>
    <cellStyle name="Separador de milhares 12 2 4 2 4 2 2" xfId="3219" xr:uid="{8E6A087E-EAF5-42D4-A51A-128E0B206593}"/>
    <cellStyle name="Separador de milhares 12 2 4 2 4 3" xfId="3220" xr:uid="{2D468951-D440-4773-9575-F3D8D8DABF99}"/>
    <cellStyle name="Separador de milhares 12 2 4 2 5" xfId="3221" xr:uid="{E361753E-857A-4DC3-A50F-4915E57B5D75}"/>
    <cellStyle name="Separador de milhares 12 2 4 2 5 2" xfId="3222" xr:uid="{C1FB48F2-0726-420F-915B-5CE03F53BCFF}"/>
    <cellStyle name="Separador de milhares 12 2 4 2 6" xfId="3223" xr:uid="{78E26D0B-F192-4104-AF6C-238169CF789B}"/>
    <cellStyle name="Separador de milhares 12 2 4 2 6 2" xfId="3224" xr:uid="{6E1BD234-6DC7-4411-8D84-E193AE5E5B5B}"/>
    <cellStyle name="Separador de milhares 12 2 4 2 7" xfId="3225" xr:uid="{A7145C05-1217-453C-961A-370C152ACF4A}"/>
    <cellStyle name="Separador de milhares 12 2 4 2 8" xfId="3208" xr:uid="{60AF5496-1169-43C0-B35B-AD829FED4064}"/>
    <cellStyle name="Separador de milhares 12 2 4 3" xfId="1147" xr:uid="{7C6107D2-EC82-4A08-A8C0-EFEC1D39BC01}"/>
    <cellStyle name="Separador de milhares 12 2 4 3 2" xfId="1148" xr:uid="{83AE04F4-B236-40D0-A7FD-45478A385BD5}"/>
    <cellStyle name="Separador de milhares 12 2 4 3 2 2" xfId="3228" xr:uid="{33F30B1A-DCDE-4384-8F8F-14F7ACE7C76D}"/>
    <cellStyle name="Separador de milhares 12 2 4 3 2 2 2" xfId="3229" xr:uid="{9147A70E-823D-4458-989D-CE3860A60082}"/>
    <cellStyle name="Separador de milhares 12 2 4 3 2 3" xfId="3230" xr:uid="{3542668E-5320-4DB7-9834-BAB892CB347F}"/>
    <cellStyle name="Separador de milhares 12 2 4 3 2 4" xfId="3227" xr:uid="{8380115C-6BDA-449C-940B-99E036703BA9}"/>
    <cellStyle name="Separador de milhares 12 2 4 3 3" xfId="3231" xr:uid="{8BBA38AA-A619-4FF3-97FA-B0F99D71C5F1}"/>
    <cellStyle name="Separador de milhares 12 2 4 3 3 2" xfId="3232" xr:uid="{82A0520C-7086-491E-9B05-851242B46333}"/>
    <cellStyle name="Separador de milhares 12 2 4 3 3 2 2" xfId="3233" xr:uid="{5479DA48-4445-4072-BC7E-6DE6E82403CF}"/>
    <cellStyle name="Separador de milhares 12 2 4 3 3 3" xfId="3234" xr:uid="{CCAE09D8-3C64-4C75-B320-38C7D06BD3FB}"/>
    <cellStyle name="Separador de milhares 12 2 4 3 4" xfId="3235" xr:uid="{D8DAFE01-AF48-4208-A770-4D9D7E322D3C}"/>
    <cellStyle name="Separador de milhares 12 2 4 3 4 2" xfId="3236" xr:uid="{688FA51A-EE28-4D85-9927-49B37E300CC4}"/>
    <cellStyle name="Separador de milhares 12 2 4 3 4 2 2" xfId="3237" xr:uid="{3D25EFA1-AC5C-401E-A95B-B44CD9890D09}"/>
    <cellStyle name="Separador de milhares 12 2 4 3 4 3" xfId="3238" xr:uid="{CFC72443-1FF2-4009-8A3E-CE35FC4A5A7F}"/>
    <cellStyle name="Separador de milhares 12 2 4 3 5" xfId="3239" xr:uid="{B20E5D5D-6685-4F8D-B32F-230C7839FE2D}"/>
    <cellStyle name="Separador de milhares 12 2 4 3 5 2" xfId="3240" xr:uid="{B56632A8-88CC-426E-8556-9F5FE80F4287}"/>
    <cellStyle name="Separador de milhares 12 2 4 3 6" xfId="3241" xr:uid="{EAC2B0DC-5032-439D-AF0D-C431DBC40449}"/>
    <cellStyle name="Separador de milhares 12 2 4 3 6 2" xfId="3242" xr:uid="{313ADE4C-D854-4320-BA44-3DC8AD603406}"/>
    <cellStyle name="Separador de milhares 12 2 4 3 7" xfId="3243" xr:uid="{73CE875F-4782-4A1F-9D44-DE3F7E4AD0A6}"/>
    <cellStyle name="Separador de milhares 12 2 4 3 8" xfId="3226" xr:uid="{ECB529F7-51B4-4A6C-95F4-85BC95533C48}"/>
    <cellStyle name="Separador de milhares 12 2 4 4" xfId="1149" xr:uid="{8273AC84-98DF-4791-AED5-A45CD56071B3}"/>
    <cellStyle name="Separador de milhares 12 2 4 4 2" xfId="3245" xr:uid="{35364742-11F6-4E59-A98B-CB027F697B33}"/>
    <cellStyle name="Separador de milhares 12 2 4 4 2 2" xfId="3246" xr:uid="{4E1F124D-B09A-434B-808B-C2134FDBBA21}"/>
    <cellStyle name="Separador de milhares 12 2 4 4 3" xfId="3247" xr:uid="{20FA44A7-43D5-429D-9DC1-5000ABF4AE96}"/>
    <cellStyle name="Separador de milhares 12 2 4 4 4" xfId="3244" xr:uid="{3A26A571-DC56-4B0C-A640-2CBE1F42DC99}"/>
    <cellStyle name="Separador de milhares 12 2 4 5" xfId="1150" xr:uid="{BCA3693C-ED25-4245-8138-4EF08EB71D74}"/>
    <cellStyle name="Separador de milhares 12 2 4 5 2" xfId="3249" xr:uid="{3CD027A1-5A42-4139-9AC6-361AF20E9A79}"/>
    <cellStyle name="Separador de milhares 12 2 4 5 2 2" xfId="3250" xr:uid="{4D1A588B-D683-414E-BFD2-74318BC1001D}"/>
    <cellStyle name="Separador de milhares 12 2 4 5 3" xfId="3251" xr:uid="{D6BB3881-E9DF-4298-8168-A6DF0B2DA693}"/>
    <cellStyle name="Separador de milhares 12 2 4 5 4" xfId="3248" xr:uid="{7D5A80F1-36AF-4CAC-918F-10D27B921975}"/>
    <cellStyle name="Separador de milhares 12 2 4 6" xfId="3252" xr:uid="{B704FD32-3323-4C52-B5C3-99817518EE2D}"/>
    <cellStyle name="Separador de milhares 12 2 4 6 2" xfId="3253" xr:uid="{6E1C233D-E238-47E4-A36A-459FA799556E}"/>
    <cellStyle name="Separador de milhares 12 2 4 6 2 2" xfId="3254" xr:uid="{73E22CF4-9E5D-4482-AFAD-531082639712}"/>
    <cellStyle name="Separador de milhares 12 2 4 6 3" xfId="3255" xr:uid="{B9E977AE-831A-4D61-86D1-7806681811A6}"/>
    <cellStyle name="Separador de milhares 12 2 4 7" xfId="3256" xr:uid="{C46073D3-3B1D-4A3D-B2FA-46B5C7BDFED8}"/>
    <cellStyle name="Separador de milhares 12 2 4 7 2" xfId="3257" xr:uid="{F3877E5E-8971-4E0B-B73A-6482AFC83312}"/>
    <cellStyle name="Separador de milhares 12 2 4 7 2 2" xfId="3258" xr:uid="{093ED5D8-A2A7-471A-BBB7-B76AC0EC0F3B}"/>
    <cellStyle name="Separador de milhares 12 2 4 7 3" xfId="3259" xr:uid="{824B666A-0F03-4738-A9AC-9CA768AB606E}"/>
    <cellStyle name="Separador de milhares 12 2 4 8" xfId="3260" xr:uid="{0B52DDE6-CF0C-419B-B306-DBD03BA6CE36}"/>
    <cellStyle name="Separador de milhares 12 2 4 8 2" xfId="3261" xr:uid="{B6374CE5-F68C-4AA2-9D11-9B57A13ACADA}"/>
    <cellStyle name="Separador de milhares 12 2 4 9" xfId="3262" xr:uid="{A472DDD0-4CF1-4178-B690-0F413850DB3E}"/>
    <cellStyle name="Separador de milhares 12 2 5" xfId="1151" xr:uid="{2B5F399B-349E-4083-AD00-C3A8EA70FD92}"/>
    <cellStyle name="Separador de milhares 12 2 5 10" xfId="3263" xr:uid="{D1F66F07-8B89-44C2-AADA-70899989B549}"/>
    <cellStyle name="Separador de milhares 12 2 5 2" xfId="1152" xr:uid="{0320B300-E9EF-48A6-985C-ED217685079F}"/>
    <cellStyle name="Separador de milhares 12 2 5 2 2" xfId="1153" xr:uid="{26BE946B-F3AF-4588-A1E5-DA2410EAAA06}"/>
    <cellStyle name="Separador de milhares 12 2 5 2 2 2" xfId="3266" xr:uid="{EB0887DC-25D3-4D1F-AAAC-0136FC7FC262}"/>
    <cellStyle name="Separador de milhares 12 2 5 2 2 2 2" xfId="3267" xr:uid="{AEE1DAEE-7B2A-4600-86C4-43E52608CF1F}"/>
    <cellStyle name="Separador de milhares 12 2 5 2 2 3" xfId="3268" xr:uid="{2149F18C-CD91-4437-9B3A-0AF31667DE0A}"/>
    <cellStyle name="Separador de milhares 12 2 5 2 2 4" xfId="3265" xr:uid="{4434AD53-77AD-495B-9BB3-0F4E3B046597}"/>
    <cellStyle name="Separador de milhares 12 2 5 2 3" xfId="3269" xr:uid="{A57AC5C8-E4D8-42FB-AB52-AD9B3B55C49F}"/>
    <cellStyle name="Separador de milhares 12 2 5 2 3 2" xfId="3270" xr:uid="{AF670718-9AED-478D-9A5D-8EE4BAE17A2D}"/>
    <cellStyle name="Separador de milhares 12 2 5 2 3 2 2" xfId="3271" xr:uid="{28861644-11E9-4100-AADE-46751621180A}"/>
    <cellStyle name="Separador de milhares 12 2 5 2 3 3" xfId="3272" xr:uid="{DD0F7B4C-98E0-4300-9A1E-C38A69307C4F}"/>
    <cellStyle name="Separador de milhares 12 2 5 2 4" xfId="3273" xr:uid="{0171E99D-7655-493F-BCF0-392D1B69E99E}"/>
    <cellStyle name="Separador de milhares 12 2 5 2 4 2" xfId="3274" xr:uid="{DF9B5DED-AC86-4D7E-99C1-918AA1B5764E}"/>
    <cellStyle name="Separador de milhares 12 2 5 2 4 2 2" xfId="3275" xr:uid="{0BB0B8B0-3A32-4250-88FA-63AF6A2E6F9C}"/>
    <cellStyle name="Separador de milhares 12 2 5 2 4 3" xfId="3276" xr:uid="{C8CA2B7B-A63F-41EB-9FD4-EEB19F29F643}"/>
    <cellStyle name="Separador de milhares 12 2 5 2 5" xfId="3277" xr:uid="{9FE07EB0-9DD9-437D-9957-F13EC6A1A990}"/>
    <cellStyle name="Separador de milhares 12 2 5 2 5 2" xfId="3278" xr:uid="{5AE24573-227A-4DF6-B5A5-1C963FE3125F}"/>
    <cellStyle name="Separador de milhares 12 2 5 2 6" xfId="3279" xr:uid="{C0E0F282-16B2-46AE-9D55-608CD179FFE7}"/>
    <cellStyle name="Separador de milhares 12 2 5 2 6 2" xfId="3280" xr:uid="{C66C753D-FA43-4DE1-8F79-5A57D38E37B4}"/>
    <cellStyle name="Separador de milhares 12 2 5 2 7" xfId="3281" xr:uid="{7DE48BB1-0C8C-4D07-8073-D387877137FA}"/>
    <cellStyle name="Separador de milhares 12 2 5 2 8" xfId="3264" xr:uid="{5AC8E6ED-FBA8-4DDA-BC22-0C0220D3B378}"/>
    <cellStyle name="Separador de milhares 12 2 5 3" xfId="1154" xr:uid="{6A422D75-9CBF-434F-9220-25B1C250EEF9}"/>
    <cellStyle name="Separador de milhares 12 2 5 3 2" xfId="1155" xr:uid="{58BC4008-CD37-4EC4-96EE-8CE4EC1DDDC3}"/>
    <cellStyle name="Separador de milhares 12 2 5 3 2 2" xfId="3284" xr:uid="{3E871A2A-6B55-47F2-9291-20B5249A4F85}"/>
    <cellStyle name="Separador de milhares 12 2 5 3 2 2 2" xfId="3285" xr:uid="{E8311B69-88CC-482B-8D0C-262A66796332}"/>
    <cellStyle name="Separador de milhares 12 2 5 3 2 3" xfId="3286" xr:uid="{BBDE624E-5F24-4BB2-9174-BBAED369F6AA}"/>
    <cellStyle name="Separador de milhares 12 2 5 3 2 4" xfId="3283" xr:uid="{B676EF57-B0C0-4E9C-805A-FB3F50C1058C}"/>
    <cellStyle name="Separador de milhares 12 2 5 3 3" xfId="3287" xr:uid="{136C48CB-5D17-4784-BCB6-EA976D0C8309}"/>
    <cellStyle name="Separador de milhares 12 2 5 3 3 2" xfId="3288" xr:uid="{C8497FCB-7D6A-4CCC-AE61-6B90AC0C5173}"/>
    <cellStyle name="Separador de milhares 12 2 5 3 3 2 2" xfId="3289" xr:uid="{67853E02-B3B6-42BC-A2B9-6F06157D303C}"/>
    <cellStyle name="Separador de milhares 12 2 5 3 3 3" xfId="3290" xr:uid="{9778A420-0218-445A-BF6C-85CC8F01D1C5}"/>
    <cellStyle name="Separador de milhares 12 2 5 3 4" xfId="3291" xr:uid="{93E343CB-B23C-4898-AB8F-86AFCD237890}"/>
    <cellStyle name="Separador de milhares 12 2 5 3 4 2" xfId="3292" xr:uid="{FB6239AC-EEB1-42BA-A3AC-B5C94F215AA6}"/>
    <cellStyle name="Separador de milhares 12 2 5 3 4 2 2" xfId="3293" xr:uid="{81990F48-3DA6-40AC-B807-510E3EAFDAEC}"/>
    <cellStyle name="Separador de milhares 12 2 5 3 4 3" xfId="3294" xr:uid="{B0A29A99-6E39-4373-85C6-592882741811}"/>
    <cellStyle name="Separador de milhares 12 2 5 3 5" xfId="3295" xr:uid="{7AD6AB10-C6A7-457D-AE1D-A2BB1BBA6BBE}"/>
    <cellStyle name="Separador de milhares 12 2 5 3 5 2" xfId="3296" xr:uid="{7DD913BE-6C09-4F0A-BCA7-18872921828A}"/>
    <cellStyle name="Separador de milhares 12 2 5 3 6" xfId="3297" xr:uid="{029DB74F-47B8-4997-8EDC-87B10981F04E}"/>
    <cellStyle name="Separador de milhares 12 2 5 3 7" xfId="3282" xr:uid="{C59C5468-675E-4ABC-905D-E45EFBB37C2D}"/>
    <cellStyle name="Separador de milhares 12 2 5 4" xfId="1156" xr:uid="{551D8A9E-5C7A-4556-B444-AEC417FD5906}"/>
    <cellStyle name="Separador de milhares 12 2 5 4 2" xfId="3299" xr:uid="{84FB54FA-5C08-4917-9963-0170C70300D1}"/>
    <cellStyle name="Separador de milhares 12 2 5 4 2 2" xfId="3300" xr:uid="{6FCB17D6-9AB0-40E6-B649-462942B259D4}"/>
    <cellStyle name="Separador de milhares 12 2 5 4 3" xfId="3301" xr:uid="{15670E7E-09BB-437B-AF3D-12EB1A6AC6C0}"/>
    <cellStyle name="Separador de milhares 12 2 5 4 4" xfId="3298" xr:uid="{D1449C6F-24AD-4541-92D5-BDA42CE09897}"/>
    <cellStyle name="Separador de milhares 12 2 5 5" xfId="1157" xr:uid="{CCA969F4-3047-4779-92D0-645C7243653B}"/>
    <cellStyle name="Separador de milhares 12 2 5 5 2" xfId="3303" xr:uid="{C070081C-AC8E-46CD-B92E-9A4F20865E33}"/>
    <cellStyle name="Separador de milhares 12 2 5 5 2 2" xfId="3304" xr:uid="{4CAFCE74-EBE1-4A0B-B9AF-76CF61DF82C8}"/>
    <cellStyle name="Separador de milhares 12 2 5 5 3" xfId="3305" xr:uid="{E97601A2-2488-4160-8726-22869EB45E1B}"/>
    <cellStyle name="Separador de milhares 12 2 5 5 4" xfId="3302" xr:uid="{02AA331C-D81B-4E31-9061-FF24BC2C50B2}"/>
    <cellStyle name="Separador de milhares 12 2 5 6" xfId="3306" xr:uid="{EBEC1378-A8DB-4678-A46D-46A4F51115BC}"/>
    <cellStyle name="Separador de milhares 12 2 5 6 2" xfId="3307" xr:uid="{FF4676B8-2F51-4CB1-BBBE-532EC62CFC98}"/>
    <cellStyle name="Separador de milhares 12 2 5 6 2 2" xfId="3308" xr:uid="{F8924B5B-3358-4B44-80C8-DEFF6D432E12}"/>
    <cellStyle name="Separador de milhares 12 2 5 6 3" xfId="3309" xr:uid="{6B82182A-0743-48E2-B697-07C7222C7E30}"/>
    <cellStyle name="Separador de milhares 12 2 5 7" xfId="3310" xr:uid="{567B5685-70DC-4742-957D-597D80F4AB75}"/>
    <cellStyle name="Separador de milhares 12 2 5 7 2" xfId="3311" xr:uid="{FB2874E2-4F66-482B-86DB-BABCEA5C167D}"/>
    <cellStyle name="Separador de milhares 12 2 5 7 2 2" xfId="3312" xr:uid="{04555089-BF79-491C-B846-2E4222799AA3}"/>
    <cellStyle name="Separador de milhares 12 2 5 7 3" xfId="3313" xr:uid="{246188E9-A5E1-49F6-8FC5-288C1BFA9CD7}"/>
    <cellStyle name="Separador de milhares 12 2 5 8" xfId="3314" xr:uid="{3A65E578-991D-4F2E-A6C3-36A4442593B3}"/>
    <cellStyle name="Separador de milhares 12 2 5 8 2" xfId="3315" xr:uid="{F255C9CB-3FB0-4ABC-875E-C4F0231A64E1}"/>
    <cellStyle name="Separador de milhares 12 2 5 9" xfId="3316" xr:uid="{1D1F5DD9-CCF9-42F8-B867-5D5E22FCDFDF}"/>
    <cellStyle name="Separador de milhares 12 2 6" xfId="1158" xr:uid="{29E254BB-C474-4866-8088-C8D235B91339}"/>
    <cellStyle name="Separador de milhares 12 2 6 10" xfId="3317" xr:uid="{D8BBD940-A18C-4D7A-8A06-0F1F3F2D16EF}"/>
    <cellStyle name="Separador de milhares 12 2 6 2" xfId="1159" xr:uid="{8376C218-961E-4706-9484-CC98CE74A91E}"/>
    <cellStyle name="Separador de milhares 12 2 6 2 2" xfId="1160" xr:uid="{65C4BD0E-0063-4326-947D-D473710F786A}"/>
    <cellStyle name="Separador de milhares 12 2 6 2 2 2" xfId="3320" xr:uid="{848040D3-F55B-4C4B-90C5-66428FECEE1E}"/>
    <cellStyle name="Separador de milhares 12 2 6 2 2 2 2" xfId="3321" xr:uid="{D98AA8FA-F541-4C3A-9CB4-E0DCE9396FBE}"/>
    <cellStyle name="Separador de milhares 12 2 6 2 2 3" xfId="3322" xr:uid="{125A9EED-8B89-4571-85AF-C7F5F8CC49C2}"/>
    <cellStyle name="Separador de milhares 12 2 6 2 2 4" xfId="3319" xr:uid="{EF844680-C519-4BEB-BA29-5A93CAE08302}"/>
    <cellStyle name="Separador de milhares 12 2 6 2 3" xfId="3323" xr:uid="{D7172892-BBBE-4541-9A8D-C784AF8F181C}"/>
    <cellStyle name="Separador de milhares 12 2 6 2 3 2" xfId="3324" xr:uid="{AEDF40C4-9DE5-4AAE-B484-0387099E5FD4}"/>
    <cellStyle name="Separador de milhares 12 2 6 2 3 2 2" xfId="3325" xr:uid="{1B26A6F7-88BB-4BC0-A922-2CD07CBF199B}"/>
    <cellStyle name="Separador de milhares 12 2 6 2 3 3" xfId="3326" xr:uid="{518CD936-1062-4EF4-BE0B-B7FB7EAC51BA}"/>
    <cellStyle name="Separador de milhares 12 2 6 2 4" xfId="3327" xr:uid="{EA931950-4C21-46A4-9E7A-7E68BF15EBC8}"/>
    <cellStyle name="Separador de milhares 12 2 6 2 4 2" xfId="3328" xr:uid="{C49FC6A9-1095-495D-8BA1-57B077CAE91B}"/>
    <cellStyle name="Separador de milhares 12 2 6 2 4 2 2" xfId="3329" xr:uid="{DB0198CC-F150-43F0-870D-38EE6FEFE7A3}"/>
    <cellStyle name="Separador de milhares 12 2 6 2 4 3" xfId="3330" xr:uid="{81C18EBE-B8A1-46A9-9653-DC4A752AF9E1}"/>
    <cellStyle name="Separador de milhares 12 2 6 2 5" xfId="3331" xr:uid="{D85C60D8-D5F5-4431-B847-F1EC3053BD0A}"/>
    <cellStyle name="Separador de milhares 12 2 6 2 5 2" xfId="3332" xr:uid="{C7803C5D-3F7B-4C2D-93F5-99DCAC34BB0D}"/>
    <cellStyle name="Separador de milhares 12 2 6 2 6" xfId="3333" xr:uid="{47F30C9B-0940-4FBB-BB73-36AEA6707CB3}"/>
    <cellStyle name="Separador de milhares 12 2 6 2 6 2" xfId="3334" xr:uid="{7444C10A-AA29-4578-AADE-EF5769529FDD}"/>
    <cellStyle name="Separador de milhares 12 2 6 2 7" xfId="3335" xr:uid="{30F09067-3F99-4991-A59B-277BB1BD3466}"/>
    <cellStyle name="Separador de milhares 12 2 6 2 8" xfId="3318" xr:uid="{12B30DEA-6312-40A6-AA39-EDA8814F4276}"/>
    <cellStyle name="Separador de milhares 12 2 6 3" xfId="1161" xr:uid="{60AC33D6-5016-4014-B7BD-C6818E494D4C}"/>
    <cellStyle name="Separador de milhares 12 2 6 3 2" xfId="1162" xr:uid="{1122DFC9-8F6E-45E3-84E0-8F858C4D1226}"/>
    <cellStyle name="Separador de milhares 12 2 6 3 2 2" xfId="3338" xr:uid="{B0DE1E40-88A4-4AE0-94AF-3C3C307E5FAB}"/>
    <cellStyle name="Separador de milhares 12 2 6 3 2 2 2" xfId="3339" xr:uid="{6EC9EA26-08C4-40FB-9440-7D43DE012F68}"/>
    <cellStyle name="Separador de milhares 12 2 6 3 2 3" xfId="3340" xr:uid="{478D2C76-1ED6-4B80-AFD5-F7CB60327C27}"/>
    <cellStyle name="Separador de milhares 12 2 6 3 2 4" xfId="3337" xr:uid="{5EF1D104-138B-4A88-B598-3E12A00EED5D}"/>
    <cellStyle name="Separador de milhares 12 2 6 3 3" xfId="3341" xr:uid="{0336120C-BFFB-4ABA-95C8-B82A3B96B543}"/>
    <cellStyle name="Separador de milhares 12 2 6 3 3 2" xfId="3342" xr:uid="{D5163A89-6580-442F-B3CB-951638AC2491}"/>
    <cellStyle name="Separador de milhares 12 2 6 3 3 2 2" xfId="3343" xr:uid="{1F9ACE18-B2E5-4CD0-AFBE-4CB894BD4BEB}"/>
    <cellStyle name="Separador de milhares 12 2 6 3 3 3" xfId="3344" xr:uid="{5A85E03F-2804-4831-8BCB-487C957135D9}"/>
    <cellStyle name="Separador de milhares 12 2 6 3 4" xfId="3345" xr:uid="{0E827072-F643-487A-A3AB-BA318B1949EA}"/>
    <cellStyle name="Separador de milhares 12 2 6 3 4 2" xfId="3346" xr:uid="{68230A35-3918-412E-9C92-4FC7D28280C7}"/>
    <cellStyle name="Separador de milhares 12 2 6 3 4 2 2" xfId="3347" xr:uid="{E64042AA-17F1-4A96-8C83-68E209E492F7}"/>
    <cellStyle name="Separador de milhares 12 2 6 3 4 3" xfId="3348" xr:uid="{A9F67579-D2C1-4E58-B40C-16DAB7E0F780}"/>
    <cellStyle name="Separador de milhares 12 2 6 3 5" xfId="3349" xr:uid="{302B5AB9-423E-4E1F-99AF-34BCEBAE0B6D}"/>
    <cellStyle name="Separador de milhares 12 2 6 3 5 2" xfId="3350" xr:uid="{C318EC45-782D-46F6-9A47-3589283EFB0C}"/>
    <cellStyle name="Separador de milhares 12 2 6 3 6" xfId="3351" xr:uid="{05AE61F4-E867-45C8-BFDF-6208597E0725}"/>
    <cellStyle name="Separador de milhares 12 2 6 3 7" xfId="3336" xr:uid="{A25B6B7F-342F-4934-8CDC-EF9365FD3A11}"/>
    <cellStyle name="Separador de milhares 12 2 6 4" xfId="1163" xr:uid="{DAF2B6E9-2807-4096-B7B9-00381D587143}"/>
    <cellStyle name="Separador de milhares 12 2 6 4 2" xfId="3353" xr:uid="{7A683959-69CB-48DB-B6AC-882F216182DE}"/>
    <cellStyle name="Separador de milhares 12 2 6 4 2 2" xfId="3354" xr:uid="{35645863-79E1-40AE-92AE-D5C5E639C113}"/>
    <cellStyle name="Separador de milhares 12 2 6 4 3" xfId="3355" xr:uid="{CEBFEDA2-76C6-4B56-862C-AFA67596555E}"/>
    <cellStyle name="Separador de milhares 12 2 6 4 4" xfId="3352" xr:uid="{C3BDF67E-FA0E-43FA-9713-D63FE1E91E71}"/>
    <cellStyle name="Separador de milhares 12 2 6 5" xfId="1164" xr:uid="{39034A75-1F81-4468-9A66-2E90E55E5C16}"/>
    <cellStyle name="Separador de milhares 12 2 6 5 2" xfId="3357" xr:uid="{7AF4B714-E0E9-421F-B0DA-5B2FACBDA8B0}"/>
    <cellStyle name="Separador de milhares 12 2 6 5 2 2" xfId="3358" xr:uid="{7E14D1FF-D815-4D46-A4AC-9AE985F857DF}"/>
    <cellStyle name="Separador de milhares 12 2 6 5 3" xfId="3359" xr:uid="{9F5B2DFC-27F7-4F48-BDCA-2F10B8A7C4CD}"/>
    <cellStyle name="Separador de milhares 12 2 6 5 4" xfId="3356" xr:uid="{C6B72F54-D215-4A81-BABE-6C644B1EC422}"/>
    <cellStyle name="Separador de milhares 12 2 6 6" xfId="3360" xr:uid="{AFFDAA85-7F50-44D3-BAB2-E707A8154E97}"/>
    <cellStyle name="Separador de milhares 12 2 6 6 2" xfId="3361" xr:uid="{C7BC0930-4E14-4BEB-8A2E-197F481FDEBA}"/>
    <cellStyle name="Separador de milhares 12 2 6 6 2 2" xfId="3362" xr:uid="{3180E365-2FBB-4A1E-87BD-18FDD1F7523B}"/>
    <cellStyle name="Separador de milhares 12 2 6 6 3" xfId="3363" xr:uid="{72DF8F51-C8B4-4F51-A3D0-448EFBC76640}"/>
    <cellStyle name="Separador de milhares 12 2 6 7" xfId="3364" xr:uid="{65F74A7C-F891-4A34-9E96-D74909F656BA}"/>
    <cellStyle name="Separador de milhares 12 2 6 7 2" xfId="3365" xr:uid="{86F3660C-06D2-43C1-86F0-0BC532FE8D03}"/>
    <cellStyle name="Separador de milhares 12 2 6 7 2 2" xfId="3366" xr:uid="{5455E457-89B7-44D2-86C1-3BCF26392BB9}"/>
    <cellStyle name="Separador de milhares 12 2 6 7 3" xfId="3367" xr:uid="{74986FB9-DC4F-41F5-90B9-E0723CD66ABF}"/>
    <cellStyle name="Separador de milhares 12 2 6 8" xfId="3368" xr:uid="{AB641346-AFAE-4974-9142-3A12ADD9D037}"/>
    <cellStyle name="Separador de milhares 12 2 6 8 2" xfId="3369" xr:uid="{6E7A93AB-BE4A-4087-9E26-997BA9DBD202}"/>
    <cellStyle name="Separador de milhares 12 2 6 9" xfId="3370" xr:uid="{5D7FCE6D-1636-4634-ACDB-1063AA26E439}"/>
    <cellStyle name="Separador de milhares 12 2 7" xfId="1165" xr:uid="{3C646A0A-5091-42F2-938D-182F8238AAC7}"/>
    <cellStyle name="Separador de milhares 12 2 7 10" xfId="3371" xr:uid="{838B925E-F743-48A8-98C4-5CBAE6C6F1EA}"/>
    <cellStyle name="Separador de milhares 12 2 7 2" xfId="1166" xr:uid="{A311042E-BE71-4C3B-AD12-5420FDB43F3E}"/>
    <cellStyle name="Separador de milhares 12 2 7 2 2" xfId="1167" xr:uid="{5F1CFAEF-0BA5-4CFD-82EE-BBF3B5E9FAD4}"/>
    <cellStyle name="Separador de milhares 12 2 7 2 2 2" xfId="3374" xr:uid="{5CF6EB9E-D9E3-4162-9FC3-297E599002DA}"/>
    <cellStyle name="Separador de milhares 12 2 7 2 2 2 2" xfId="3375" xr:uid="{9AC16E0F-254E-4AF7-B874-347D2C1FDB4F}"/>
    <cellStyle name="Separador de milhares 12 2 7 2 2 3" xfId="3376" xr:uid="{8CAE9473-C0BF-4DF3-ABCF-BEA6BF337B47}"/>
    <cellStyle name="Separador de milhares 12 2 7 2 2 4" xfId="3373" xr:uid="{BF42BA4A-729D-42D7-9B41-DD3200406016}"/>
    <cellStyle name="Separador de milhares 12 2 7 2 3" xfId="3377" xr:uid="{3D1167C8-601A-4715-BD5A-5CEE270631F1}"/>
    <cellStyle name="Separador de milhares 12 2 7 2 3 2" xfId="3378" xr:uid="{46B549F5-B131-45AF-BEAF-06A70F4E8234}"/>
    <cellStyle name="Separador de milhares 12 2 7 2 3 2 2" xfId="3379" xr:uid="{59440D57-A99C-47F2-A01A-325BC38CEC43}"/>
    <cellStyle name="Separador de milhares 12 2 7 2 3 3" xfId="3380" xr:uid="{CE92EB6B-4ECA-49BB-BA6B-8A8C509593DE}"/>
    <cellStyle name="Separador de milhares 12 2 7 2 4" xfId="3381" xr:uid="{3C2C4399-3B4B-43BC-AFBD-360ADAFC7716}"/>
    <cellStyle name="Separador de milhares 12 2 7 2 4 2" xfId="3382" xr:uid="{AE2CF6BD-AEA4-4F75-BB59-3C1C3FB20553}"/>
    <cellStyle name="Separador de milhares 12 2 7 2 4 2 2" xfId="3383" xr:uid="{0AE8A449-5BED-4495-9EC6-B2C6CB6A4441}"/>
    <cellStyle name="Separador de milhares 12 2 7 2 4 3" xfId="3384" xr:uid="{3460EB8F-8199-4AF2-934D-DCF773B5E99B}"/>
    <cellStyle name="Separador de milhares 12 2 7 2 5" xfId="3385" xr:uid="{085F0942-9DC3-443A-B5AC-326CC50FA1B3}"/>
    <cellStyle name="Separador de milhares 12 2 7 2 5 2" xfId="3386" xr:uid="{947B32DC-B1B7-4EB7-92F8-1196B942ADBC}"/>
    <cellStyle name="Separador de milhares 12 2 7 2 6" xfId="3387" xr:uid="{D8D3C6A8-5184-4591-B8FD-A246A472E3B0}"/>
    <cellStyle name="Separador de milhares 12 2 7 2 6 2" xfId="3388" xr:uid="{C801E45B-A509-45EB-8031-87DF1D7CBDA4}"/>
    <cellStyle name="Separador de milhares 12 2 7 2 7" xfId="3389" xr:uid="{56FE979C-7FA5-4612-BBC5-7D359CA510FE}"/>
    <cellStyle name="Separador de milhares 12 2 7 2 8" xfId="3372" xr:uid="{0679BE89-A87F-4B06-9B77-12182B8148C3}"/>
    <cellStyle name="Separador de milhares 12 2 7 3" xfId="1168" xr:uid="{37221CD5-0FCE-423D-9BEE-D1475C9BFA8B}"/>
    <cellStyle name="Separador de milhares 12 2 7 3 2" xfId="1169" xr:uid="{D649B305-1AC2-4D78-9E82-DDB820850CBF}"/>
    <cellStyle name="Separador de milhares 12 2 7 3 2 2" xfId="3392" xr:uid="{08FDC559-1C79-43E1-BEBF-19ADD7D8A57E}"/>
    <cellStyle name="Separador de milhares 12 2 7 3 2 2 2" xfId="3393" xr:uid="{ECC17D2B-77EA-4C74-9069-FA88435FA6B7}"/>
    <cellStyle name="Separador de milhares 12 2 7 3 2 3" xfId="3394" xr:uid="{BA8BC808-BD28-4C80-AF23-58CF1B507A91}"/>
    <cellStyle name="Separador de milhares 12 2 7 3 2 4" xfId="3391" xr:uid="{CE1B560F-9943-4441-9882-1C34D8F9202C}"/>
    <cellStyle name="Separador de milhares 12 2 7 3 3" xfId="3395" xr:uid="{31566F57-F01C-4CB9-8B99-E8DF20E31388}"/>
    <cellStyle name="Separador de milhares 12 2 7 3 3 2" xfId="3396" xr:uid="{F46DA932-9BB3-48F4-8BF7-0A82ED0A36C7}"/>
    <cellStyle name="Separador de milhares 12 2 7 3 3 2 2" xfId="3397" xr:uid="{825D4EE3-8308-4F8B-8520-DD0F2E7E4187}"/>
    <cellStyle name="Separador de milhares 12 2 7 3 3 3" xfId="3398" xr:uid="{1636C9CA-9BF6-466A-A3F7-343424B64B59}"/>
    <cellStyle name="Separador de milhares 12 2 7 3 4" xfId="3399" xr:uid="{0229B841-1A91-484A-B032-E7A758490CFB}"/>
    <cellStyle name="Separador de milhares 12 2 7 3 4 2" xfId="3400" xr:uid="{FB3039F3-C0B3-4D88-93A1-72F1567FD34A}"/>
    <cellStyle name="Separador de milhares 12 2 7 3 4 2 2" xfId="3401" xr:uid="{7CCF45B6-C5DD-45E0-B088-AE5C0860F318}"/>
    <cellStyle name="Separador de milhares 12 2 7 3 4 3" xfId="3402" xr:uid="{3539B039-843F-46F0-A5FC-E2AF8C8E7BF6}"/>
    <cellStyle name="Separador de milhares 12 2 7 3 5" xfId="3403" xr:uid="{24D9D820-171D-429E-8E06-CB04310B472D}"/>
    <cellStyle name="Separador de milhares 12 2 7 3 5 2" xfId="3404" xr:uid="{C02F51CB-3EAA-46D9-AA5F-1FE4A4A6D6DF}"/>
    <cellStyle name="Separador de milhares 12 2 7 3 6" xfId="3405" xr:uid="{675AB957-B0CE-414A-A411-7CAA67328052}"/>
    <cellStyle name="Separador de milhares 12 2 7 3 7" xfId="3390" xr:uid="{C0865EDB-18D7-4401-B91B-0B8626CF9A97}"/>
    <cellStyle name="Separador de milhares 12 2 7 4" xfId="1170" xr:uid="{3560AA70-E852-4E97-91A2-B85A1A650495}"/>
    <cellStyle name="Separador de milhares 12 2 7 4 2" xfId="3407" xr:uid="{29CCB7C4-E648-4612-9485-C2253D450FDC}"/>
    <cellStyle name="Separador de milhares 12 2 7 4 2 2" xfId="3408" xr:uid="{0B7A3396-8B4C-4D64-A651-23B121FB0862}"/>
    <cellStyle name="Separador de milhares 12 2 7 4 3" xfId="3409" xr:uid="{1DCFB686-524D-47C9-A45A-EE57DA1A370D}"/>
    <cellStyle name="Separador de milhares 12 2 7 4 4" xfId="3406" xr:uid="{D36B1605-7E99-49D8-89B6-8A301886DB76}"/>
    <cellStyle name="Separador de milhares 12 2 7 5" xfId="3410" xr:uid="{8E1CDCF0-4EFF-47D2-A8D0-DDF8760ED1C4}"/>
    <cellStyle name="Separador de milhares 12 2 7 5 2" xfId="3411" xr:uid="{212B8B68-3B2D-467D-B016-E99C5C8EC5E5}"/>
    <cellStyle name="Separador de milhares 12 2 7 5 2 2" xfId="3412" xr:uid="{F97C5445-4D26-4013-80D9-3E64736FF44E}"/>
    <cellStyle name="Separador de milhares 12 2 7 5 3" xfId="3413" xr:uid="{980AA158-1D05-450B-AE17-D4CBAEAC6104}"/>
    <cellStyle name="Separador de milhares 12 2 7 6" xfId="3414" xr:uid="{2BC37888-C63A-4433-9AFA-0F2397D738EC}"/>
    <cellStyle name="Separador de milhares 12 2 7 6 2" xfId="3415" xr:uid="{D140C913-091F-443C-AA39-D428DD941465}"/>
    <cellStyle name="Separador de milhares 12 2 7 6 2 2" xfId="3416" xr:uid="{0AF1DFBB-5066-49DC-9402-50D8A44DB310}"/>
    <cellStyle name="Separador de milhares 12 2 7 6 3" xfId="3417" xr:uid="{B2D0BAEF-6BB2-4BF9-8378-89E33FB4CCAE}"/>
    <cellStyle name="Separador de milhares 12 2 7 7" xfId="3418" xr:uid="{7637D766-8F7B-4152-B339-FE65F352053D}"/>
    <cellStyle name="Separador de milhares 12 2 7 7 2" xfId="3419" xr:uid="{5DF487DF-7B55-4532-92AA-5AE6289D91AB}"/>
    <cellStyle name="Separador de milhares 12 2 7 7 2 2" xfId="3420" xr:uid="{8A614B37-CDD2-454E-9D9F-8A2335DDB7C0}"/>
    <cellStyle name="Separador de milhares 12 2 7 7 3" xfId="3421" xr:uid="{0BC5EEE7-41E8-4429-95ED-EFC4D44E0ECE}"/>
    <cellStyle name="Separador de milhares 12 2 7 8" xfId="3422" xr:uid="{CAF65B54-BAEC-4ACB-996A-6B3A70D552D3}"/>
    <cellStyle name="Separador de milhares 12 2 7 8 2" xfId="3423" xr:uid="{CCD80EA0-A9CC-4674-B328-980F80684F42}"/>
    <cellStyle name="Separador de milhares 12 2 7 9" xfId="3424" xr:uid="{869659F6-F7EE-4D01-938E-A26BD5BEA06E}"/>
    <cellStyle name="Separador de milhares 12 2 8" xfId="1171" xr:uid="{29BBC902-3813-45B6-93AA-4C3E04B5F334}"/>
    <cellStyle name="Separador de milhares 12 2 8 10" xfId="1172" xr:uid="{55772A16-5F98-4A48-818E-6598B7AD67EE}"/>
    <cellStyle name="Separador de milhares 12 2 8 10 2" xfId="3426" xr:uid="{BD8F67CF-C520-476B-A7EC-4699B0C6A833}"/>
    <cellStyle name="Separador de milhares 12 2 8 11" xfId="3425" xr:uid="{FD90A85C-5CF6-4E8E-B8CF-84B2FEAA9F68}"/>
    <cellStyle name="Separador de milhares 12 2 8 14" xfId="3427" xr:uid="{C0A2DF25-ECA6-4456-A273-C1E63C72E565}"/>
    <cellStyle name="Separador de milhares 12 2 8 14 2" xfId="3428" xr:uid="{DA5A27BB-7ED5-4BA6-8C28-9825874E9ABD}"/>
    <cellStyle name="Separador de milhares 12 2 8 2" xfId="1173" xr:uid="{603AD3D5-EF11-4032-8EB0-7AA8C03EA7BF}"/>
    <cellStyle name="Separador de milhares 12 2 8 2 2" xfId="1174" xr:uid="{9750F7C2-7082-4AD4-B9B0-4BDBBDCA23A3}"/>
    <cellStyle name="Separador de milhares 12 2 8 2 2 2" xfId="1175" xr:uid="{95D1825D-E64A-4006-8040-6A1934F9E398}"/>
    <cellStyle name="Separador de milhares 12 2 8 2 2 2 2" xfId="1176" xr:uid="{663190EC-534C-4DA5-A8B6-3DE3A7C2CD6E}"/>
    <cellStyle name="Separador de milhares 12 2 8 2 2 2 2 2" xfId="3432" xr:uid="{BE691C30-EDE1-481D-8696-654CBDA2AC10}"/>
    <cellStyle name="Separador de milhares 12 2 8 2 2 2 3" xfId="3431" xr:uid="{D98B0836-40C8-42BA-8162-D38C64BB11EE}"/>
    <cellStyle name="Separador de milhares 12 2 8 2 2 3" xfId="1177" xr:uid="{A477999C-D8EC-46DE-BFFC-A3C941CC5B34}"/>
    <cellStyle name="Separador de milhares 12 2 8 2 2 3 2" xfId="1178" xr:uid="{AD47E111-751F-4F12-84D4-763E55F127F9}"/>
    <cellStyle name="Separador de milhares 12 2 8 2 2 3 3" xfId="3433" xr:uid="{ED938A72-D469-49D0-BB6F-63AD3E7947E5}"/>
    <cellStyle name="Separador de milhares 12 2 8 2 2 4" xfId="1179" xr:uid="{4046DB74-A090-48ED-AA96-FEA1438DAA79}"/>
    <cellStyle name="Separador de milhares 12 2 8 2 2 5" xfId="3430" xr:uid="{AB99373B-736D-4F81-A602-1AB13C9F8F72}"/>
    <cellStyle name="Separador de milhares 12 2 8 2 3" xfId="1180" xr:uid="{B9810B34-68AF-40E0-BD91-189556ADBD49}"/>
    <cellStyle name="Separador de milhares 12 2 8 2 3 2" xfId="1181" xr:uid="{77E1097D-959A-471C-8AA2-697DA3C82D25}"/>
    <cellStyle name="Separador de milhares 12 2 8 2 3 2 2" xfId="1182" xr:uid="{528DE393-24BC-42C8-885F-B0F60E8E3288}"/>
    <cellStyle name="Separador de milhares 12 2 8 2 3 2 2 2" xfId="3436" xr:uid="{48008CAE-4E1C-4325-BB41-64802DBE715E}"/>
    <cellStyle name="Separador de milhares 12 2 8 2 3 2 3" xfId="3435" xr:uid="{98967A1B-DEEB-42D0-81A6-4E9D4F60D7D7}"/>
    <cellStyle name="Separador de milhares 12 2 8 2 3 3" xfId="1183" xr:uid="{401091FF-FF73-4099-BA50-ECE60E442C83}"/>
    <cellStyle name="Separador de milhares 12 2 8 2 3 3 2" xfId="1184" xr:uid="{AFB92F3B-E59C-4964-8082-DE363E32B1FB}"/>
    <cellStyle name="Separador de milhares 12 2 8 2 3 3 3" xfId="3437" xr:uid="{661FE701-BECF-4BA5-BEFB-D4AD50AAC841}"/>
    <cellStyle name="Separador de milhares 12 2 8 2 3 4" xfId="1185" xr:uid="{A4366A4E-7ED1-46E2-BFAA-1AD298935972}"/>
    <cellStyle name="Separador de milhares 12 2 8 2 3 5" xfId="3434" xr:uid="{76A952AE-2660-41E0-9AF2-CA238591A495}"/>
    <cellStyle name="Separador de milhares 12 2 8 2 4" xfId="1186" xr:uid="{602BBA67-37DA-4E7B-87F3-F366E7614410}"/>
    <cellStyle name="Separador de milhares 12 2 8 2 4 2" xfId="1187" xr:uid="{36853551-C51C-4C3B-95CB-99132E1A0D1A}"/>
    <cellStyle name="Separador de milhares 12 2 8 2 4 2 2" xfId="3440" xr:uid="{6EC3B57F-5738-4265-A865-3BD7DF39D746}"/>
    <cellStyle name="Separador de milhares 12 2 8 2 4 2 3" xfId="3439" xr:uid="{96C5E545-EB65-4E97-B922-6D480E050018}"/>
    <cellStyle name="Separador de milhares 12 2 8 2 4 3" xfId="3441" xr:uid="{A89CB6C5-0258-4BCD-8250-00371CF3CE93}"/>
    <cellStyle name="Separador de milhares 12 2 8 2 4 4" xfId="3438" xr:uid="{F66F03D9-C279-40AD-B99B-1F989BDEC1D2}"/>
    <cellStyle name="Separador de milhares 12 2 8 2 5" xfId="1188" xr:uid="{C5266E4B-45E4-4285-AA51-7B2F9D0721D8}"/>
    <cellStyle name="Separador de milhares 12 2 8 2 5 2" xfId="1189" xr:uid="{FF8B6E99-2CEB-4889-A063-0431520B290C}"/>
    <cellStyle name="Separador de milhares 12 2 8 2 5 2 2" xfId="3444" xr:uid="{DB481A1E-2A81-4680-AA63-D0CFB4A8CFE8}"/>
    <cellStyle name="Separador de milhares 12 2 8 2 5 2 3" xfId="3443" xr:uid="{E7BDD6B3-7758-40BC-83EC-7C22AC0ABF22}"/>
    <cellStyle name="Separador de milhares 12 2 8 2 5 3" xfId="3445" xr:uid="{DCE2D022-C475-4C6F-980B-1EC76A11F6BA}"/>
    <cellStyle name="Separador de milhares 12 2 8 2 5 4" xfId="3442" xr:uid="{3158499A-8050-4F39-98D9-43A9F92CB9B3}"/>
    <cellStyle name="Separador de milhares 12 2 8 2 6" xfId="1190" xr:uid="{9C769299-0AB3-4315-BE64-4FC8961336CF}"/>
    <cellStyle name="Separador de milhares 12 2 8 2 6 2" xfId="3447" xr:uid="{BB4AFB57-89E6-43E8-BCE9-ABB6533AA9A2}"/>
    <cellStyle name="Separador de milhares 12 2 8 2 6 3" xfId="3446" xr:uid="{86A38849-88F7-49E0-B0DD-D099955F3F3C}"/>
    <cellStyle name="Separador de milhares 12 2 8 2 7" xfId="1191" xr:uid="{09E349F3-833D-4E72-9BA0-82A33A23EB68}"/>
    <cellStyle name="Separador de milhares 12 2 8 2 7 2" xfId="3448" xr:uid="{E10D34CB-6FC7-4B76-9CB6-5B2EC4C459A6}"/>
    <cellStyle name="Separador de milhares 12 2 8 2 8" xfId="3429" xr:uid="{4A126CA3-2491-4D18-AF12-76307B80F700}"/>
    <cellStyle name="Separador de milhares 12 2 8 3" xfId="1192" xr:uid="{F791603C-5615-47D3-BFE8-59D02629DC4B}"/>
    <cellStyle name="Separador de milhares 12 2 8 3 2" xfId="1193" xr:uid="{F4BA574B-64F4-4AE7-A7BB-1E14AC784969}"/>
    <cellStyle name="Separador de milhares 12 2 8 3 2 2" xfId="1194" xr:uid="{6B2934D3-314F-4DD3-9BDA-55EE814A1445}"/>
    <cellStyle name="Separador de milhares 12 2 8 3 2 2 2" xfId="3451" xr:uid="{81362D2B-8CE4-4EF5-8DED-B14117F02D7D}"/>
    <cellStyle name="Separador de milhares 12 2 8 3 2 3" xfId="3450" xr:uid="{058F60F1-1918-4455-AC61-A6277C156421}"/>
    <cellStyle name="Separador de milhares 12 2 8 3 3" xfId="1195" xr:uid="{121E6796-9FF6-4218-AF46-F82E648EBCDF}"/>
    <cellStyle name="Separador de milhares 12 2 8 3 3 2" xfId="1196" xr:uid="{789A5E67-2E12-4B2F-B83A-C571ECCA632B}"/>
    <cellStyle name="Separador de milhares 12 2 8 3 3 2 2" xfId="3453" xr:uid="{6CE982CF-31E1-4BC0-B2FB-AF903810E6EC}"/>
    <cellStyle name="Separador de milhares 12 2 8 3 3 3" xfId="3452" xr:uid="{44583C40-A499-4F2A-8DBE-F30E7F92B197}"/>
    <cellStyle name="Separador de milhares 12 2 8 3 4" xfId="1197" xr:uid="{2FDC11B9-C4FA-4D85-897C-B6ABEE1C934B}"/>
    <cellStyle name="Separador de milhares 12 2 8 3 4 2" xfId="3455" xr:uid="{39E34200-6D5F-450F-BD6F-59100D6D0EDC}"/>
    <cellStyle name="Separador de milhares 12 2 8 3 4 3" xfId="3454" xr:uid="{74DA03FC-767C-4CD7-AF45-EB9D47026FFB}"/>
    <cellStyle name="Separador de milhares 12 2 8 3 5" xfId="3456" xr:uid="{31F1A657-419F-48E8-B7A3-A68622018B96}"/>
    <cellStyle name="Separador de milhares 12 2 8 3 5 2" xfId="3457" xr:uid="{774B245F-A93E-48E0-A9CB-B32BB633A50F}"/>
    <cellStyle name="Separador de milhares 12 2 8 3 6" xfId="3458" xr:uid="{036428CE-7CD7-40A4-9B8B-EE2F3E5F5E6C}"/>
    <cellStyle name="Separador de milhares 12 2 8 3 7" xfId="3449" xr:uid="{D53B91A3-5E3D-4D3D-A2D1-B51AD0FC81C2}"/>
    <cellStyle name="Separador de milhares 12 2 8 4" xfId="1198" xr:uid="{BC9B82CC-E1C3-4E06-8A51-D4A62A14A810}"/>
    <cellStyle name="Separador de milhares 12 2 8 4 2" xfId="1199" xr:uid="{C966C691-5C29-4101-B110-583607A36989}"/>
    <cellStyle name="Separador de milhares 12 2 8 4 2 2" xfId="1200" xr:uid="{76215AFE-BEA3-4950-901B-F1F6C9E12491}"/>
    <cellStyle name="Separador de milhares 12 2 8 4 2 2 2" xfId="3461" xr:uid="{646C674E-80B6-4DBA-8C56-830D5DDC1257}"/>
    <cellStyle name="Separador de milhares 12 2 8 4 2 3" xfId="3460" xr:uid="{BC6C21FE-0E06-407B-97BB-840DB62A5A2A}"/>
    <cellStyle name="Separador de milhares 12 2 8 4 3" xfId="1201" xr:uid="{571584E6-27B4-43FB-9BDF-BD9D7D47030E}"/>
    <cellStyle name="Separador de milhares 12 2 8 4 3 2" xfId="1202" xr:uid="{ABD54B0B-03C8-4C15-A2DC-9A6823BA7CCB}"/>
    <cellStyle name="Separador de milhares 12 2 8 4 3 3" xfId="3462" xr:uid="{CFE7AA48-E673-48CF-BF49-484095C8EAB6}"/>
    <cellStyle name="Separador de milhares 12 2 8 4 4" xfId="1203" xr:uid="{554EAA6B-1B2B-478D-900F-A0ADFED5912F}"/>
    <cellStyle name="Separador de milhares 12 2 8 4 5" xfId="3459" xr:uid="{0FC9625E-F0B6-48A6-83A4-FEED504DECC1}"/>
    <cellStyle name="Separador de milhares 12 2 8 5" xfId="1204" xr:uid="{5EB50700-8E1F-49DC-BE92-05BCB9E41444}"/>
    <cellStyle name="Separador de milhares 12 2 8 5 2" xfId="1205" xr:uid="{510BFB3B-8BE3-4B6F-A84F-136877C00D14}"/>
    <cellStyle name="Separador de milhares 12 2 8 5 2 2" xfId="1206" xr:uid="{91E1AF77-D84F-453E-B801-C390DEC25E92}"/>
    <cellStyle name="Separador de milhares 12 2 8 5 2 2 2" xfId="3465" xr:uid="{FD87F79B-A562-4FC4-AB62-54682454B117}"/>
    <cellStyle name="Separador de milhares 12 2 8 5 2 3" xfId="3464" xr:uid="{68DA16A7-1493-47C9-801B-C0B6C142FCF3}"/>
    <cellStyle name="Separador de milhares 12 2 8 5 3" xfId="1207" xr:uid="{93392697-11F0-4DBC-BA08-8E90C3F29F76}"/>
    <cellStyle name="Separador de milhares 12 2 8 5 3 2" xfId="1208" xr:uid="{24070F38-91D7-4108-8E32-1A724DE27549}"/>
    <cellStyle name="Separador de milhares 12 2 8 5 3 3" xfId="3466" xr:uid="{F0D5B79F-FE24-4D11-A51B-4BB1F7BE3B95}"/>
    <cellStyle name="Separador de milhares 12 2 8 5 4" xfId="1209" xr:uid="{EA8BE677-C0BD-424E-B43B-864A65162CEF}"/>
    <cellStyle name="Separador de milhares 12 2 8 5 5" xfId="3463" xr:uid="{BE914534-32AE-4ADB-A467-66E62A402D06}"/>
    <cellStyle name="Separador de milhares 12 2 8 6" xfId="1210" xr:uid="{FFD3E46C-B7D3-410D-9364-3ABF870105E9}"/>
    <cellStyle name="Separador de milhares 12 2 8 6 2" xfId="1211" xr:uid="{5E19F697-10E9-4CAE-9138-1029A8542A0D}"/>
    <cellStyle name="Separador de milhares 12 2 8 6 2 2" xfId="3469" xr:uid="{CF0D88E3-C9AE-4BC6-9392-6330060DB9C7}"/>
    <cellStyle name="Separador de milhares 12 2 8 6 2 3" xfId="3468" xr:uid="{4DD1E122-1111-4FCD-AF66-9832D981C20D}"/>
    <cellStyle name="Separador de milhares 12 2 8 6 3" xfId="3470" xr:uid="{191F6DCF-047D-416A-BABB-196040FC4CD3}"/>
    <cellStyle name="Separador de milhares 12 2 8 6 4" xfId="3467" xr:uid="{2522C78B-B916-47EE-A893-BDC025B5CDEC}"/>
    <cellStyle name="Separador de milhares 12 2 8 7" xfId="1212" xr:uid="{2A6C4CB6-A0B2-4FED-8A6F-1B72997CBF60}"/>
    <cellStyle name="Separador de milhares 12 2 8 7 2" xfId="1213" xr:uid="{27B3E97C-4435-4ABB-AB84-60A192E4EEC1}"/>
    <cellStyle name="Separador de milhares 12 2 8 7 2 2" xfId="3473" xr:uid="{2842ED4D-2A49-4681-BF4D-18D51BB01FAB}"/>
    <cellStyle name="Separador de milhares 12 2 8 7 2 3" xfId="3472" xr:uid="{76FD09AA-9907-416D-9A3B-F878AB6B03EB}"/>
    <cellStyle name="Separador de milhares 12 2 8 7 3" xfId="3474" xr:uid="{94ECCF53-716F-424F-BE79-1AD687D24E69}"/>
    <cellStyle name="Separador de milhares 12 2 8 7 4" xfId="3471" xr:uid="{1CDC8BA1-A34E-466C-AD25-0F4F0C46C2C6}"/>
    <cellStyle name="Separador de milhares 12 2 8 8" xfId="1214" xr:uid="{F0488B53-C57E-4A44-B871-BC95BD5E5BB5}"/>
    <cellStyle name="Separador de milhares 12 2 8 8 2" xfId="3476" xr:uid="{8A53E20F-8238-4801-87F4-72F68FA9EE5D}"/>
    <cellStyle name="Separador de milhares 12 2 8 8 3" xfId="3475" xr:uid="{86BC3BC2-00E8-4A7E-AE5D-8C5C62EC7854}"/>
    <cellStyle name="Separador de milhares 12 2 8 9" xfId="1215" xr:uid="{64AA632B-DC05-4DB6-9442-0C7350B3BFA4}"/>
    <cellStyle name="Separador de milhares 12 2 8 9 2" xfId="3478" xr:uid="{AD110334-8B0A-4209-8AC7-F2CB6B30739E}"/>
    <cellStyle name="Separador de milhares 12 2 8 9 3" xfId="3477" xr:uid="{BB060CDB-AC36-41F1-8D81-F6B0EA392F62}"/>
    <cellStyle name="Separador de milhares 12 2 9" xfId="1216" xr:uid="{7241DB62-75AD-406B-8480-5227F5DC7EBC}"/>
    <cellStyle name="Separador de milhares 12 2 9 2" xfId="1217" xr:uid="{A26600DE-A725-4AE1-87D3-AC6DF09AA727}"/>
    <cellStyle name="Separador de milhares 12 2 9 2 2" xfId="3481" xr:uid="{1AD983A0-B1A8-45F8-AA69-2B805D3F402C}"/>
    <cellStyle name="Separador de milhares 12 2 9 2 2 2" xfId="3482" xr:uid="{25A44249-B028-4586-950F-9D02FA416839}"/>
    <cellStyle name="Separador de milhares 12 2 9 2 2 2 2" xfId="3483" xr:uid="{041D8CBE-E742-4E5D-81F7-477B9125E8EA}"/>
    <cellStyle name="Separador de milhares 12 2 9 2 2 3" xfId="3484" xr:uid="{225F3318-A572-49B9-97EB-838B247D7BB5}"/>
    <cellStyle name="Separador de milhares 12 2 9 2 3" xfId="3485" xr:uid="{2A3A8AC8-E242-4810-BDFC-6E16534BE4AD}"/>
    <cellStyle name="Separador de milhares 12 2 9 2 3 2" xfId="3486" xr:uid="{1A564F67-6987-4915-A5B3-D179C5DB59E5}"/>
    <cellStyle name="Separador de milhares 12 2 9 2 4" xfId="3487" xr:uid="{7F7B9F5F-C20D-499B-B9CF-77183F3205F7}"/>
    <cellStyle name="Separador de milhares 12 2 9 2 4 2" xfId="3488" xr:uid="{35E34645-368E-48EA-B921-CC35827DD5F4}"/>
    <cellStyle name="Separador de milhares 12 2 9 2 5" xfId="3489" xr:uid="{8A47A809-E73F-49F1-AD66-24F0CC3F1AAE}"/>
    <cellStyle name="Separador de milhares 12 2 9 2 5 2" xfId="3490" xr:uid="{65E69BD8-B925-49FB-9FA3-1F5B63277E3F}"/>
    <cellStyle name="Separador de milhares 12 2 9 2 6" xfId="3491" xr:uid="{1D493F37-4D99-4FEA-BD8F-D870075FA7CD}"/>
    <cellStyle name="Separador de milhares 12 2 9 2 7" xfId="3480" xr:uid="{F3586EA9-9C4C-4A9F-BC89-80A847666BC5}"/>
    <cellStyle name="Separador de milhares 12 2 9 3" xfId="1218" xr:uid="{579AF280-94EB-454B-A1E6-2350FF165273}"/>
    <cellStyle name="Separador de milhares 12 2 9 3 2" xfId="3493" xr:uid="{44B43ABB-0177-405A-9F72-94D56C5A2440}"/>
    <cellStyle name="Separador de milhares 12 2 9 3 2 2" xfId="3494" xr:uid="{57866631-6B6E-4A97-A280-B968815C1672}"/>
    <cellStyle name="Separador de milhares 12 2 9 3 3" xfId="3495" xr:uid="{8DBDA982-C6CA-4F0E-8DFB-23D0E1F6B8DB}"/>
    <cellStyle name="Separador de milhares 12 2 9 3 4" xfId="3492" xr:uid="{13BB0849-D106-4411-97F5-92BD82CEF4BB}"/>
    <cellStyle name="Separador de milhares 12 2 9 4" xfId="3496" xr:uid="{2C334EBD-BE84-4DFE-874E-C40A52E54427}"/>
    <cellStyle name="Separador de milhares 12 2 9 4 2" xfId="3497" xr:uid="{55903EE4-A437-4C44-BFA8-FA2FFDED4A44}"/>
    <cellStyle name="Separador de milhares 12 2 9 4 2 2" xfId="3498" xr:uid="{08F14D80-FF6F-4DBB-A610-13E792172CD2}"/>
    <cellStyle name="Separador de milhares 12 2 9 4 3" xfId="3499" xr:uid="{DC6E12C7-24AC-4AFC-8E11-799EAF53D8F6}"/>
    <cellStyle name="Separador de milhares 12 2 9 5" xfId="3500" xr:uid="{0AEE239F-6761-47A9-89AE-CAD636C57359}"/>
    <cellStyle name="Separador de milhares 12 2 9 5 2" xfId="3501" xr:uid="{9CC0599A-9E10-46F5-A784-95BAC65B0AB4}"/>
    <cellStyle name="Separador de milhares 12 2 9 5 2 2" xfId="3502" xr:uid="{4DF6DDA0-D13B-4D1F-BB7F-9B0B0DEC937B}"/>
    <cellStyle name="Separador de milhares 12 2 9 5 3" xfId="3503" xr:uid="{E40674E1-8740-4262-BD2C-33198BFEED47}"/>
    <cellStyle name="Separador de milhares 12 2 9 6" xfId="3504" xr:uid="{9F433E05-D39B-447A-B053-3C7D54D90F23}"/>
    <cellStyle name="Separador de milhares 12 2 9 6 2" xfId="3505" xr:uid="{9708BCD9-2843-49A5-8D66-92AC82212471}"/>
    <cellStyle name="Separador de milhares 12 2 9 7" xfId="3506" xr:uid="{C7239018-C14C-4C29-B2FB-C78225211D18}"/>
    <cellStyle name="Separador de milhares 12 2 9 7 2" xfId="3507" xr:uid="{9E8888A5-4B80-4910-A983-900782DF2E67}"/>
    <cellStyle name="Separador de milhares 12 2 9 8" xfId="3508" xr:uid="{9FA6BF34-380E-45F4-90C3-F71133B8267B}"/>
    <cellStyle name="Separador de milhares 12 2 9 9" xfId="3479" xr:uid="{C5DF84D4-8560-4611-82F8-B07B851DCA35}"/>
    <cellStyle name="Separador de milhares 12 3" xfId="1219" xr:uid="{BF55540B-9041-4B27-9A8F-04DEDECDB506}"/>
    <cellStyle name="Separador de milhares 12 3 2" xfId="1220" xr:uid="{2EA3F0C3-0592-48A5-AC31-E421F30EB01A}"/>
    <cellStyle name="Separador de milhares 12 3 2 10" xfId="3510" xr:uid="{BAF88A61-45E2-421D-ABE9-C13B8C318DCA}"/>
    <cellStyle name="Separador de milhares 12 3 2 10 2" xfId="3511" xr:uid="{A98F4257-7AF3-47F8-9C05-F365F7F38C1A}"/>
    <cellStyle name="Separador de milhares 12 3 2 11" xfId="3512" xr:uid="{80247F2E-CB9A-40E9-935C-BAAF915AFB65}"/>
    <cellStyle name="Separador de milhares 12 3 2 12" xfId="3509" xr:uid="{F2912A39-2318-4503-B215-CFC121BED71F}"/>
    <cellStyle name="Separador de milhares 12 3 2 2" xfId="1221" xr:uid="{C4AC7592-47F7-42DF-832B-1E4D46FE561C}"/>
    <cellStyle name="Separador de milhares 12 3 2 2 10" xfId="3513" xr:uid="{66F36807-00A2-4356-90B0-9E51F10DDDDF}"/>
    <cellStyle name="Separador de milhares 12 3 2 2 2" xfId="1222" xr:uid="{170D3367-D8A8-48B4-96AA-040B51CB57F6}"/>
    <cellStyle name="Separador de milhares 12 3 2 2 2 2" xfId="1223" xr:uid="{AF937A07-F203-4F01-918A-C7499C9F9A97}"/>
    <cellStyle name="Separador de milhares 12 3 2 2 2 2 2" xfId="1224" xr:uid="{8CFF4AA7-DD68-4B71-ADF9-CAFFBD831200}"/>
    <cellStyle name="Separador de milhares 12 3 2 2 2 2 2 2" xfId="3517" xr:uid="{F352C02E-A893-4D94-A7C3-9C1D8874BCAF}"/>
    <cellStyle name="Separador de milhares 12 3 2 2 2 2 2 3" xfId="3516" xr:uid="{AB3B6D28-AA05-4531-9008-99A293DF7E47}"/>
    <cellStyle name="Separador de milhares 12 3 2 2 2 2 3" xfId="3518" xr:uid="{FB2B2DB3-C72B-4B49-AC7E-70D3E5208A5E}"/>
    <cellStyle name="Separador de milhares 12 3 2 2 2 2 4" xfId="3515" xr:uid="{AF34BF78-41E7-4537-B3C7-42FDA7F73545}"/>
    <cellStyle name="Separador de milhares 12 3 2 2 2 3" xfId="1225" xr:uid="{E772C06C-E087-4AA6-826D-B3C9D6F0003C}"/>
    <cellStyle name="Separador de milhares 12 3 2 2 2 3 2" xfId="1226" xr:uid="{4EA433EC-821E-4EF4-9997-9B4F0EC8E464}"/>
    <cellStyle name="Separador de milhares 12 3 2 2 2 3 2 2" xfId="3521" xr:uid="{CC2A4B2D-9DFC-4212-8BF1-CBDD51C1E693}"/>
    <cellStyle name="Separador de milhares 12 3 2 2 2 3 2 3" xfId="3520" xr:uid="{083463E8-DED8-40F4-80E5-2D06F35A77B0}"/>
    <cellStyle name="Separador de milhares 12 3 2 2 2 3 3" xfId="3522" xr:uid="{21586A1F-CFF5-4143-B635-E93AB39FA8E4}"/>
    <cellStyle name="Separador de milhares 12 3 2 2 2 3 4" xfId="3519" xr:uid="{B85DCA5B-F772-4469-9722-B782F076B728}"/>
    <cellStyle name="Separador de milhares 12 3 2 2 2 4" xfId="1227" xr:uid="{F0A53C2B-924B-4A90-BEDB-735B96D06947}"/>
    <cellStyle name="Separador de milhares 12 3 2 2 2 4 2" xfId="3524" xr:uid="{3BCD9318-7848-45F1-9587-4E2F7209326A}"/>
    <cellStyle name="Separador de milhares 12 3 2 2 2 4 2 2" xfId="3525" xr:uid="{FBECE5F0-0DAE-4BCA-9931-DD09E8D8B53C}"/>
    <cellStyle name="Separador de milhares 12 3 2 2 2 4 3" xfId="3526" xr:uid="{380DEC76-9553-45D9-8D06-B3D53AF428EF}"/>
    <cellStyle name="Separador de milhares 12 3 2 2 2 4 4" xfId="3523" xr:uid="{3671870C-35C5-4BF0-9035-627FAC013CDB}"/>
    <cellStyle name="Separador de milhares 12 3 2 2 2 5" xfId="1228" xr:uid="{8BC59CB9-945E-41EE-8C14-07DBD626C41E}"/>
    <cellStyle name="Separador de milhares 12 3 2 2 2 5 2" xfId="3528" xr:uid="{04BC3615-46F8-4B61-9BD4-09B84EA2D29A}"/>
    <cellStyle name="Separador de milhares 12 3 2 2 2 5 3" xfId="3527" xr:uid="{CDA0147A-E698-4361-AEA7-EEDEA8DDB2A3}"/>
    <cellStyle name="Separador de milhares 12 3 2 2 2 6" xfId="3529" xr:uid="{6BEF4B5E-3B63-4516-8DD3-88F9700EFD77}"/>
    <cellStyle name="Separador de milhares 12 3 2 2 2 6 2" xfId="3530" xr:uid="{7A152CF2-5854-4C7E-8D96-57763CEF417D}"/>
    <cellStyle name="Separador de milhares 12 3 2 2 2 7" xfId="3531" xr:uid="{4C2D2AEA-0D3D-46D1-8BF7-6DA8EAEB280F}"/>
    <cellStyle name="Separador de milhares 12 3 2 2 2 8" xfId="3514" xr:uid="{F6DFA8DA-F55F-4E21-89FD-12813D11EBC0}"/>
    <cellStyle name="Separador de milhares 12 3 2 2 3" xfId="1229" xr:uid="{C95408F1-87BD-4750-ABC8-832E05D717C7}"/>
    <cellStyle name="Separador de milhares 12 3 2 2 3 2" xfId="1230" xr:uid="{A227FC88-7A36-43DA-AEA7-493BEBD01CA5}"/>
    <cellStyle name="Separador de milhares 12 3 2 2 3 2 2" xfId="1231" xr:uid="{A4151F54-E59E-4F4D-86FF-F01D65000F5F}"/>
    <cellStyle name="Separador de milhares 12 3 2 2 3 2 2 2" xfId="3535" xr:uid="{9CF49879-B82D-46F6-AFD9-9ADABC0B0DA4}"/>
    <cellStyle name="Separador de milhares 12 3 2 2 3 2 2 3" xfId="3534" xr:uid="{B39BF01E-3059-4009-8732-839B05A9C34E}"/>
    <cellStyle name="Separador de milhares 12 3 2 2 3 2 3" xfId="3536" xr:uid="{D20A0CC0-3D40-454B-BB00-650267100A4C}"/>
    <cellStyle name="Separador de milhares 12 3 2 2 3 2 4" xfId="3533" xr:uid="{E326B368-E279-4AFE-87F2-2C120C84DE45}"/>
    <cellStyle name="Separador de milhares 12 3 2 2 3 3" xfId="1232" xr:uid="{7824AAC8-9C7E-467F-B667-A01C20E23524}"/>
    <cellStyle name="Separador de milhares 12 3 2 2 3 3 2" xfId="1233" xr:uid="{7024C1D5-5EA3-4884-A3FD-35C9081A77B7}"/>
    <cellStyle name="Separador de milhares 12 3 2 2 3 3 2 2" xfId="3539" xr:uid="{50839431-619C-47BE-9870-887BB6DDB875}"/>
    <cellStyle name="Separador de milhares 12 3 2 2 3 3 2 3" xfId="3538" xr:uid="{ED30005F-B9C4-4132-B149-D7FEDA7BFD64}"/>
    <cellStyle name="Separador de milhares 12 3 2 2 3 3 3" xfId="3540" xr:uid="{0C17F20D-C70A-4A59-8311-D3858630DA02}"/>
    <cellStyle name="Separador de milhares 12 3 2 2 3 3 4" xfId="3537" xr:uid="{CFE51AC5-C8B0-4B9A-A790-2D77DBD78F9C}"/>
    <cellStyle name="Separador de milhares 12 3 2 2 3 4" xfId="1234" xr:uid="{B1843661-020A-4DFF-9E2E-D0E456E22762}"/>
    <cellStyle name="Separador de milhares 12 3 2 2 3 4 2" xfId="3542" xr:uid="{0EDB14D3-1084-4234-ABE5-E31FBDB49557}"/>
    <cellStyle name="Separador de milhares 12 3 2 2 3 4 2 2" xfId="3543" xr:uid="{A64CBA8C-E74F-4A42-8EDB-CDBF2DA17FA3}"/>
    <cellStyle name="Separador de milhares 12 3 2 2 3 4 3" xfId="3544" xr:uid="{8C9A53C5-C718-4E65-BE18-3CC8A2B8FE90}"/>
    <cellStyle name="Separador de milhares 12 3 2 2 3 4 4" xfId="3541" xr:uid="{3AFE2411-7915-41FB-8FB2-5A68A12EDD7A}"/>
    <cellStyle name="Separador de milhares 12 3 2 2 3 5" xfId="1235" xr:uid="{DF6DFFB8-5D17-4890-87F2-1A53956A1F37}"/>
    <cellStyle name="Separador de milhares 12 3 2 2 3 5 2" xfId="3546" xr:uid="{F912D149-57FD-4F63-93A5-ED4522DBD58E}"/>
    <cellStyle name="Separador de milhares 12 3 2 2 3 5 3" xfId="3545" xr:uid="{AF3ABB54-745B-4647-834C-D2D254B46288}"/>
    <cellStyle name="Separador de milhares 12 3 2 2 3 6" xfId="3547" xr:uid="{063FD278-4EA3-4D80-9686-9CAF2933BDD7}"/>
    <cellStyle name="Separador de milhares 12 3 2 2 3 7" xfId="3532" xr:uid="{2BE2C4A5-DD86-44F0-8AC1-EA1D3471CB53}"/>
    <cellStyle name="Separador de milhares 12 3 2 2 4" xfId="1236" xr:uid="{BF2C92AA-A01B-44A8-9AAC-E73A225A238C}"/>
    <cellStyle name="Separador de milhares 12 3 2 2 4 2" xfId="1237" xr:uid="{E7DB03E1-10A4-4EF0-96BB-AFA5798327BD}"/>
    <cellStyle name="Separador de milhares 12 3 2 2 4 2 2" xfId="3550" xr:uid="{C8CB222F-3CFE-45AC-ACDF-4AE566984D3A}"/>
    <cellStyle name="Separador de milhares 12 3 2 2 4 2 3" xfId="3549" xr:uid="{D5D326E9-6399-41BC-8EB8-26FFE903DF29}"/>
    <cellStyle name="Separador de milhares 12 3 2 2 4 3" xfId="3551" xr:uid="{2E306BA5-2E59-4C16-B1F1-CD874675E4F8}"/>
    <cellStyle name="Separador de milhares 12 3 2 2 4 4" xfId="3548" xr:uid="{E3CA7B9D-BA75-4D2E-83C8-E1F3A6EE042C}"/>
    <cellStyle name="Separador de milhares 12 3 2 2 5" xfId="1238" xr:uid="{07A5A0E0-31E7-4A65-B379-CB676D830DC3}"/>
    <cellStyle name="Separador de milhares 12 3 2 2 5 2" xfId="1239" xr:uid="{EC2FD5A8-1FA1-47B5-8F05-A5784A30EBE2}"/>
    <cellStyle name="Separador de milhares 12 3 2 2 5 2 2" xfId="3554" xr:uid="{07CD96C2-CCA2-4740-8F27-79A9B7E4B904}"/>
    <cellStyle name="Separador de milhares 12 3 2 2 5 2 3" xfId="3553" xr:uid="{F20A55EA-6E77-4DB3-9441-40B745E945D2}"/>
    <cellStyle name="Separador de milhares 12 3 2 2 5 3" xfId="3555" xr:uid="{D6722078-4500-4D35-AE9F-EDC5C9B59368}"/>
    <cellStyle name="Separador de milhares 12 3 2 2 5 4" xfId="3552" xr:uid="{02419BA3-EB53-4CDA-A97E-94F84F94DFFB}"/>
    <cellStyle name="Separador de milhares 12 3 2 2 6" xfId="1240" xr:uid="{5915D216-C771-4882-94F2-17E574A587AA}"/>
    <cellStyle name="Separador de milhares 12 3 2 2 6 2" xfId="3557" xr:uid="{C07AF1DE-68AA-48A9-945D-DC1E3A12D919}"/>
    <cellStyle name="Separador de milhares 12 3 2 2 6 2 2" xfId="3558" xr:uid="{9D6E1CFC-E0C4-4AA1-A95C-C49043E5EE15}"/>
    <cellStyle name="Separador de milhares 12 3 2 2 6 3" xfId="3559" xr:uid="{B71D2F01-6DF9-4EC9-B73D-3FDFA4BB94B8}"/>
    <cellStyle name="Separador de milhares 12 3 2 2 6 4" xfId="3556" xr:uid="{10F8391C-A42E-4A30-BB86-73BAC94D8313}"/>
    <cellStyle name="Separador de milhares 12 3 2 2 7" xfId="1241" xr:uid="{E213DDA1-938C-4B7F-9F7F-6E80E79050CC}"/>
    <cellStyle name="Separador de milhares 12 3 2 2 7 2" xfId="3561" xr:uid="{640CD55D-BE95-4DCA-A79A-52EE7A3AB146}"/>
    <cellStyle name="Separador de milhares 12 3 2 2 7 2 2" xfId="3562" xr:uid="{4B16CADC-E0A3-41EF-97F3-730F32EEA011}"/>
    <cellStyle name="Separador de milhares 12 3 2 2 7 3" xfId="3563" xr:uid="{3A026FDB-13EA-42E3-9B32-10C217F150B5}"/>
    <cellStyle name="Separador de milhares 12 3 2 2 7 4" xfId="3560" xr:uid="{11CDE10F-213E-4813-AC84-AB4522723220}"/>
    <cellStyle name="Separador de milhares 12 3 2 2 8" xfId="3564" xr:uid="{7084F435-BB20-49C4-AFE4-86EA5D1D6392}"/>
    <cellStyle name="Separador de milhares 12 3 2 2 8 2" xfId="3565" xr:uid="{C6B2DC5C-632B-40D1-B91A-09ECE68A7B3B}"/>
    <cellStyle name="Separador de milhares 12 3 2 2 9" xfId="3566" xr:uid="{2A2C05D4-D314-4186-852B-124A0D944421}"/>
    <cellStyle name="Separador de milhares 12 3 2 3" xfId="1242" xr:uid="{2F33B580-5B4F-4443-9388-80379F48BC39}"/>
    <cellStyle name="Separador de milhares 12 3 2 3 2" xfId="1243" xr:uid="{78EE56C4-C029-4584-9C1A-DA0BC1569813}"/>
    <cellStyle name="Separador de milhares 12 3 2 3 2 2" xfId="1244" xr:uid="{655B94B5-0D8A-4F3F-87A8-5476D9900E7B}"/>
    <cellStyle name="Separador de milhares 12 3 2 3 2 2 2" xfId="3570" xr:uid="{074ACB8B-5D38-4FB9-A650-EAD796506724}"/>
    <cellStyle name="Separador de milhares 12 3 2 3 2 2 2 2" xfId="3571" xr:uid="{26D42AB9-07A5-45A2-8B26-FAE19236B740}"/>
    <cellStyle name="Separador de milhares 12 3 2 3 2 2 3" xfId="3572" xr:uid="{49FADD31-FD77-4121-989B-A0EDF0833C96}"/>
    <cellStyle name="Separador de milhares 12 3 2 3 2 2 4" xfId="3569" xr:uid="{9AB07207-0D88-4DB3-ACE5-B564F12ABA04}"/>
    <cellStyle name="Separador de milhares 12 3 2 3 2 3" xfId="3573" xr:uid="{01C4BB45-110A-4785-B511-DC329C40DE85}"/>
    <cellStyle name="Separador de milhares 12 3 2 3 2 3 2" xfId="3574" xr:uid="{F689FD11-6BF6-48A2-A3A3-4C7AC9649AFF}"/>
    <cellStyle name="Separador de milhares 12 3 2 3 2 4" xfId="3575" xr:uid="{FB5EDE6E-6A15-466F-949A-231CD104F082}"/>
    <cellStyle name="Separador de milhares 12 3 2 3 2 4 2" xfId="3576" xr:uid="{3EC26C15-12E6-4C91-B189-A8DB4F1EB58D}"/>
    <cellStyle name="Separador de milhares 12 3 2 3 2 5" xfId="3577" xr:uid="{C99AABC5-AA36-48D8-A179-B259E42A759D}"/>
    <cellStyle name="Separador de milhares 12 3 2 3 2 5 2" xfId="3578" xr:uid="{E97FCBF1-D3E9-4D80-B619-B70B7E80BA0B}"/>
    <cellStyle name="Separador de milhares 12 3 2 3 2 6" xfId="3579" xr:uid="{8811991A-F760-403E-9776-3EB1B60FF507}"/>
    <cellStyle name="Separador de milhares 12 3 2 3 2 7" xfId="3568" xr:uid="{E93554FD-83F9-4A18-9A57-A7619B4D39A0}"/>
    <cellStyle name="Separador de milhares 12 3 2 3 3" xfId="1245" xr:uid="{3AB0EA66-051D-4394-BC5E-1520EDF0A692}"/>
    <cellStyle name="Separador de milhares 12 3 2 3 3 2" xfId="1246" xr:uid="{A12450EF-CA51-4D64-B655-3847AB6E1A47}"/>
    <cellStyle name="Separador de milhares 12 3 2 3 3 2 2" xfId="3582" xr:uid="{0CE94309-2CD7-4B70-95AD-030A28E0311F}"/>
    <cellStyle name="Separador de milhares 12 3 2 3 3 2 3" xfId="3581" xr:uid="{947F97E9-A3F6-432B-8879-FA7A2B70AD64}"/>
    <cellStyle name="Separador de milhares 12 3 2 3 3 3" xfId="3583" xr:uid="{45DDCDDD-DF71-4E57-9DA8-17D9A148C6CB}"/>
    <cellStyle name="Separador de milhares 12 3 2 3 3 4" xfId="3580" xr:uid="{76D43581-755A-4220-BC75-524B6A1F1838}"/>
    <cellStyle name="Separador de milhares 12 3 2 3 4" xfId="1247" xr:uid="{91CA060C-A872-48E5-A7A6-D3E5CDA9216F}"/>
    <cellStyle name="Separador de milhares 12 3 2 3 4 2" xfId="3585" xr:uid="{66B6D947-C51C-423B-9D86-1DDD2D3310C5}"/>
    <cellStyle name="Separador de milhares 12 3 2 3 4 2 2" xfId="3586" xr:uid="{84EF119B-CFDD-4287-87B4-F84BA2AD7893}"/>
    <cellStyle name="Separador de milhares 12 3 2 3 4 3" xfId="3587" xr:uid="{D080D8A0-E85C-44ED-9F56-E8858FEA101A}"/>
    <cellStyle name="Separador de milhares 12 3 2 3 4 4" xfId="3584" xr:uid="{D57C86EB-DDD8-40B5-8487-0EC38CD03AFE}"/>
    <cellStyle name="Separador de milhares 12 3 2 3 5" xfId="1248" xr:uid="{BD5774D6-25A9-49CB-AA2F-3DDA73468B93}"/>
    <cellStyle name="Separador de milhares 12 3 2 3 5 2" xfId="3589" xr:uid="{55B44E7B-9EC0-45D7-A05E-FDA612310A52}"/>
    <cellStyle name="Separador de milhares 12 3 2 3 5 3" xfId="3588" xr:uid="{EBCC867F-E723-4FAD-99B0-1B323B1D9DE0}"/>
    <cellStyle name="Separador de milhares 12 3 2 3 6" xfId="3590" xr:uid="{BD2DF963-624C-4FDE-8BE1-0A8ED7E15A7D}"/>
    <cellStyle name="Separador de milhares 12 3 2 3 6 2" xfId="3591" xr:uid="{2A914B45-1353-4D3F-897F-7A0E25C3457D}"/>
    <cellStyle name="Separador de milhares 12 3 2 3 7" xfId="3592" xr:uid="{6CAFFE39-9455-47F1-8027-F8F9CD221767}"/>
    <cellStyle name="Separador de milhares 12 3 2 3 7 2" xfId="3593" xr:uid="{5F9342D4-64E1-4E25-B955-86231D681DBD}"/>
    <cellStyle name="Separador de milhares 12 3 2 3 8" xfId="3594" xr:uid="{6BBABCD2-54D8-4939-83CF-F85AFDCCEA4C}"/>
    <cellStyle name="Separador de milhares 12 3 2 3 9" xfId="3567" xr:uid="{3A76DE34-829A-416E-B6F6-5E6A05275282}"/>
    <cellStyle name="Separador de milhares 12 3 2 4" xfId="1249" xr:uid="{A513D8DE-82C6-4343-AE69-8025489B5C55}"/>
    <cellStyle name="Separador de milhares 12 3 2 4 2" xfId="1250" xr:uid="{38522E05-9A25-4E7C-A546-CF2271DA2B33}"/>
    <cellStyle name="Separador de milhares 12 3 2 4 2 2" xfId="1251" xr:uid="{9CEFDA7C-2976-4D72-BBC6-0A6CEA756051}"/>
    <cellStyle name="Separador de milhares 12 3 2 4 2 2 2" xfId="3598" xr:uid="{177EAA72-AFCF-4ED0-8B7B-881BC27F9D09}"/>
    <cellStyle name="Separador de milhares 12 3 2 4 2 2 3" xfId="3597" xr:uid="{3BC26C6B-AFF5-4DDC-A390-C7C79A46BC35}"/>
    <cellStyle name="Separador de milhares 12 3 2 4 2 3" xfId="3599" xr:uid="{9BCED5C6-9274-4411-857B-0DA1C63A1FD8}"/>
    <cellStyle name="Separador de milhares 12 3 2 4 2 4" xfId="3596" xr:uid="{FEE80039-DFA0-41C1-B2E8-2F594C201B62}"/>
    <cellStyle name="Separador de milhares 12 3 2 4 3" xfId="1252" xr:uid="{9C4457AA-DAE8-4037-896D-2663B740DE92}"/>
    <cellStyle name="Separador de milhares 12 3 2 4 3 2" xfId="1253" xr:uid="{BCD09415-7D9B-4D4A-B10D-DDA0BD30397D}"/>
    <cellStyle name="Separador de milhares 12 3 2 4 3 2 2" xfId="3602" xr:uid="{3D41CA5E-5D89-4E69-8700-58A636A8DE09}"/>
    <cellStyle name="Separador de milhares 12 3 2 4 3 2 3" xfId="3601" xr:uid="{755CA27C-E093-4AC6-928D-97F75F9802A3}"/>
    <cellStyle name="Separador de milhares 12 3 2 4 3 3" xfId="3603" xr:uid="{9E64C84A-BF54-434D-99D2-013F675B1B13}"/>
    <cellStyle name="Separador de milhares 12 3 2 4 3 4" xfId="3600" xr:uid="{C2906A1C-B4FE-494E-A031-7B4A2D27DFC6}"/>
    <cellStyle name="Separador de milhares 12 3 2 4 4" xfId="1254" xr:uid="{F1A4ECE6-820B-4F3B-A556-74FE68B0FB1E}"/>
    <cellStyle name="Separador de milhares 12 3 2 4 4 2" xfId="3605" xr:uid="{F5F1EEF7-D825-42B5-94F5-3D20843E2151}"/>
    <cellStyle name="Separador de milhares 12 3 2 4 4 2 2" xfId="3606" xr:uid="{7114B452-9392-4A06-917E-1B06642A937F}"/>
    <cellStyle name="Separador de milhares 12 3 2 4 4 3" xfId="3607" xr:uid="{5D680830-7B77-4031-A2C2-FAADE74536EB}"/>
    <cellStyle name="Separador de milhares 12 3 2 4 4 4" xfId="3604" xr:uid="{0A2A236A-E169-4B94-A0D6-E30B20DC89E8}"/>
    <cellStyle name="Separador de milhares 12 3 2 4 5" xfId="1255" xr:uid="{921DB526-27E0-4D7B-88D6-996F875DA167}"/>
    <cellStyle name="Separador de milhares 12 3 2 4 5 2" xfId="3609" xr:uid="{7B313E18-4697-4203-B165-9A27FFEAE6BB}"/>
    <cellStyle name="Separador de milhares 12 3 2 4 5 3" xfId="3608" xr:uid="{85A49D6B-7611-4366-AE5A-3B6A36707B88}"/>
    <cellStyle name="Separador de milhares 12 3 2 4 6" xfId="3610" xr:uid="{AA56B3A0-7498-45B1-BAA9-CA31B6CBBE21}"/>
    <cellStyle name="Separador de milhares 12 3 2 4 6 2" xfId="3611" xr:uid="{79962369-A79C-4F47-8E24-EB2889C4B737}"/>
    <cellStyle name="Separador de milhares 12 3 2 4 7" xfId="3612" xr:uid="{C579A4E0-1C6D-4025-8D1C-B9BA163DF76B}"/>
    <cellStyle name="Separador de milhares 12 3 2 4 8" xfId="3595" xr:uid="{238DFE27-CF9C-4302-9AD0-E73E37D5FCA8}"/>
    <cellStyle name="Separador de milhares 12 3 2 5" xfId="1256" xr:uid="{A7A88536-118D-4236-B536-A6C3D2249A02}"/>
    <cellStyle name="Separador de milhares 12 3 2 5 2" xfId="1257" xr:uid="{BDDECC6C-950B-4AE8-BD77-8D6C046F0ECA}"/>
    <cellStyle name="Separador de milhares 12 3 2 5 2 2" xfId="3615" xr:uid="{41FDCF0E-EEF4-4556-82DA-AC8B83D79B5C}"/>
    <cellStyle name="Separador de milhares 12 3 2 5 2 2 2" xfId="3616" xr:uid="{4DAB1C48-6CFE-4E06-9B22-BBE05F69F6C6}"/>
    <cellStyle name="Separador de milhares 12 3 2 5 2 3" xfId="3617" xr:uid="{4C3E338B-DA75-4E06-A19B-458B28018822}"/>
    <cellStyle name="Separador de milhares 12 3 2 5 2 4" xfId="3614" xr:uid="{C4C08689-64CF-4FC7-80C3-B9E41CB2E584}"/>
    <cellStyle name="Separador de milhares 12 3 2 5 3" xfId="3618" xr:uid="{A758544A-A099-45A0-9753-B5DBD916469B}"/>
    <cellStyle name="Separador de milhares 12 3 2 5 3 2" xfId="3619" xr:uid="{8F8E486E-E9E0-4586-8E71-9CF0B908FE74}"/>
    <cellStyle name="Separador de milhares 12 3 2 5 3 2 2" xfId="3620" xr:uid="{D17C8DAA-4E4B-44D9-8405-C932E288E347}"/>
    <cellStyle name="Separador de milhares 12 3 2 5 3 3" xfId="3621" xr:uid="{6C75166A-FD14-4C59-B2BF-63853D9C14E1}"/>
    <cellStyle name="Separador de milhares 12 3 2 5 4" xfId="3622" xr:uid="{2B27425D-892E-424E-9754-353058ADB1D9}"/>
    <cellStyle name="Separador de milhares 12 3 2 5 4 2" xfId="3623" xr:uid="{D51128BA-158C-43E6-AA2A-B5B9E7375588}"/>
    <cellStyle name="Separador de milhares 12 3 2 5 4 2 2" xfId="3624" xr:uid="{65F48642-EE4C-4052-858D-0AE4EA5E2390}"/>
    <cellStyle name="Separador de milhares 12 3 2 5 4 3" xfId="3625" xr:uid="{BD7EAF72-AEDD-414D-A856-7A72A643FB3D}"/>
    <cellStyle name="Separador de milhares 12 3 2 5 5" xfId="3626" xr:uid="{2E854D18-5634-4C60-83D7-F77B44D17E26}"/>
    <cellStyle name="Separador de milhares 12 3 2 5 5 2" xfId="3627" xr:uid="{DA9C420D-73E7-42B2-B57E-9232E9FEF653}"/>
    <cellStyle name="Separador de milhares 12 3 2 5 6" xfId="3628" xr:uid="{D77519E8-A2A8-4E3C-92CA-FB5BAE2E9A2D}"/>
    <cellStyle name="Separador de milhares 12 3 2 5 7" xfId="3613" xr:uid="{3737DF50-A4DB-458F-905E-B43B2687A689}"/>
    <cellStyle name="Separador de milhares 12 3 2 6" xfId="1258" xr:uid="{CC44BBDB-F949-4F1D-81A0-5CEF643E6140}"/>
    <cellStyle name="Separador de milhares 12 3 2 6 2" xfId="1259" xr:uid="{7D8F25C6-86AC-4730-88A3-33C2F83DB20A}"/>
    <cellStyle name="Separador de milhares 12 3 2 6 2 2" xfId="3631" xr:uid="{85ADC676-ADA6-4999-8186-CADDC3BA5464}"/>
    <cellStyle name="Separador de milhares 12 3 2 6 2 3" xfId="3630" xr:uid="{675FD23B-1D0A-4B65-92CE-F3DCC70DCD6D}"/>
    <cellStyle name="Separador de milhares 12 3 2 6 3" xfId="3632" xr:uid="{486E55CD-71E6-40DA-AC19-5DBB7E6F1F1F}"/>
    <cellStyle name="Separador de milhares 12 3 2 6 4" xfId="3629" xr:uid="{6DDA20E0-E983-42F7-86AE-2B0AF60D3F64}"/>
    <cellStyle name="Separador de milhares 12 3 2 7" xfId="1260" xr:uid="{EC43ED24-BBFD-4E8E-95EE-56F539AD830C}"/>
    <cellStyle name="Separador de milhares 12 3 2 7 2" xfId="3634" xr:uid="{9E0F62F9-91A9-4CA1-AA1E-2874A59C7FFC}"/>
    <cellStyle name="Separador de milhares 12 3 2 7 2 2" xfId="3635" xr:uid="{0C5ADD4D-C3E6-439A-AE4A-733A88C6C183}"/>
    <cellStyle name="Separador de milhares 12 3 2 7 3" xfId="3636" xr:uid="{A650830D-C857-4777-9E4D-E0CC9AF60397}"/>
    <cellStyle name="Separador de milhares 12 3 2 7 4" xfId="3633" xr:uid="{4A971A26-B901-4E65-9606-4EE99AD8D021}"/>
    <cellStyle name="Separador de milhares 12 3 2 8" xfId="1261" xr:uid="{C669732D-A6AF-4BC9-BEB9-79BAB0EDD500}"/>
    <cellStyle name="Separador de milhares 12 3 2 8 2" xfId="3638" xr:uid="{D2B84010-C113-4B40-81F5-0E9EFEC0138C}"/>
    <cellStyle name="Separador de milhares 12 3 2 8 2 2" xfId="3639" xr:uid="{2CCA030D-2760-4F4C-A607-E30FE7B1088A}"/>
    <cellStyle name="Separador de milhares 12 3 2 8 3" xfId="3640" xr:uid="{1A73B7C1-6218-47DB-8752-864D4B04A47F}"/>
    <cellStyle name="Separador de milhares 12 3 2 8 4" xfId="3637" xr:uid="{F2B8BF85-120E-4405-A700-948AE415FD8C}"/>
    <cellStyle name="Separador de milhares 12 3 2 9" xfId="3641" xr:uid="{1AF0B3E4-5E3B-4E2F-BAA7-51CCC2CECA5C}"/>
    <cellStyle name="Separador de milhares 12 3 2 9 2" xfId="3642" xr:uid="{98A5D8D8-6B8B-40D3-BFFF-608090CE7882}"/>
    <cellStyle name="Separador de milhares 12 3 2 9 2 2" xfId="3643" xr:uid="{817975F6-0383-4A58-94B1-876012DE6FF8}"/>
    <cellStyle name="Separador de milhares 12 3 2 9 3" xfId="3644" xr:uid="{AA431362-83AA-4DEA-9D2E-08EDEF409222}"/>
    <cellStyle name="Separador de milhares 12 3 3" xfId="1262" xr:uid="{14B7D35E-1CEF-479D-88CA-F9F7BFB66380}"/>
    <cellStyle name="Separador de milhares 12 3 3 2" xfId="1263" xr:uid="{6EEB155E-BF99-4955-9424-E7231E377BAA}"/>
    <cellStyle name="Separador de milhares 12 3 3 2 2" xfId="1264" xr:uid="{1C335D5C-E802-46FF-8758-D7CBE523B98C}"/>
    <cellStyle name="Separador de milhares 12 3 3 2 2 2" xfId="3648" xr:uid="{336E341A-C042-458A-B17C-72F05C351BB6}"/>
    <cellStyle name="Separador de milhares 12 3 3 2 2 3" xfId="3647" xr:uid="{AF49E54E-C4BB-48F4-8F2C-A1BC1CA2CBC1}"/>
    <cellStyle name="Separador de milhares 12 3 3 2 3" xfId="3649" xr:uid="{D6D69D28-E457-4397-BB1A-EF9473A2DC12}"/>
    <cellStyle name="Separador de milhares 12 3 3 2 4" xfId="3646" xr:uid="{914DC004-79E8-404C-A383-877A0EF37A2A}"/>
    <cellStyle name="Separador de milhares 12 3 3 3" xfId="1265" xr:uid="{53DFA6F2-C3DE-4EBB-A191-678F93F37BBA}"/>
    <cellStyle name="Separador de milhares 12 3 3 3 2" xfId="1266" xr:uid="{28F36073-E1A0-49E6-BCDB-5A7B164DC71E}"/>
    <cellStyle name="Separador de milhares 12 3 3 3 2 2" xfId="3651" xr:uid="{DC7BBEA7-8836-463D-8C11-C735EAF4AC56}"/>
    <cellStyle name="Separador de milhares 12 3 3 3 3" xfId="3650" xr:uid="{A5784421-0669-4340-BB32-2FD4BF101304}"/>
    <cellStyle name="Separador de milhares 12 3 3 4" xfId="1267" xr:uid="{9D615E6E-4D2E-4688-8288-CBDA747DF754}"/>
    <cellStyle name="Separador de milhares 12 3 3 4 2" xfId="3653" xr:uid="{56D04D51-E4C4-4AA6-A1AC-52475464E1C7}"/>
    <cellStyle name="Separador de milhares 12 3 3 4 3" xfId="3652" xr:uid="{E9327275-C0FB-4984-B3D9-1CF88218C0E1}"/>
    <cellStyle name="Separador de milhares 12 3 3 5" xfId="1268" xr:uid="{462C6240-AB20-49AA-9AC1-0BA129FF7139}"/>
    <cellStyle name="Separador de milhares 12 3 3 5 2" xfId="3655" xr:uid="{2170391E-9CF8-41B1-9D4C-7B15CA311D95}"/>
    <cellStyle name="Separador de milhares 12 3 3 5 3" xfId="3654" xr:uid="{18BE197F-961C-4F91-8DF3-FD62EAFE315D}"/>
    <cellStyle name="Separador de milhares 12 3 3 6" xfId="3656" xr:uid="{00A41A77-E39E-4BFD-A140-7DADFFD5E772}"/>
    <cellStyle name="Separador de milhares 12 3 3 7" xfId="3645" xr:uid="{02A6F520-AA13-4FD7-A659-C6916F51F96F}"/>
    <cellStyle name="Separador de milhares 12 3 4" xfId="1269" xr:uid="{C1F4F2B5-EA08-4952-935B-2E9693E9C1C2}"/>
    <cellStyle name="Separador de milhares 12 3 4 2" xfId="1270" xr:uid="{14821F41-C01F-40CF-8748-08D9AB2FDD12}"/>
    <cellStyle name="Separador de milhares 12 3 4 2 2" xfId="3659" xr:uid="{A5344772-849F-4C4F-B825-6EC723D48A75}"/>
    <cellStyle name="Separador de milhares 12 3 4 2 3" xfId="3658" xr:uid="{BD62C37B-06B0-4400-9578-5A244106B503}"/>
    <cellStyle name="Separador de milhares 12 3 4 3" xfId="1271" xr:uid="{6AD59528-6511-4624-82E7-459FA5ABDE83}"/>
    <cellStyle name="Separador de milhares 12 3 4 3 2" xfId="3660" xr:uid="{38F5A56F-7035-4C83-BCBB-48CE4BAC4E69}"/>
    <cellStyle name="Separador de milhares 12 3 4 4" xfId="3657" xr:uid="{D53742F0-94B6-4F85-80AA-D951F9381F06}"/>
    <cellStyle name="Separador de milhares 12 3 5" xfId="1272" xr:uid="{11018592-64F1-4C8E-952B-4A0934D5B7A0}"/>
    <cellStyle name="Separador de milhares 12 3 5 2" xfId="1273" xr:uid="{FD1297E0-0106-4E71-A1AC-7EE38F8A4896}"/>
    <cellStyle name="Separador de milhares 12 3 5 2 2" xfId="3662" xr:uid="{8593F153-5A2C-40EF-BD81-4E86060D4E6A}"/>
    <cellStyle name="Separador de milhares 12 3 5 3" xfId="3661" xr:uid="{DDECB207-92A1-4E4F-95DF-F24557879A87}"/>
    <cellStyle name="Separador de milhares 12 3 6" xfId="1274" xr:uid="{DEBFB2D6-5662-4801-8032-967BE1C08ADE}"/>
    <cellStyle name="Separador de milhares 12 4" xfId="1275" xr:uid="{043042C8-52B9-4EC6-9110-813C74254CA0}"/>
    <cellStyle name="Separador de milhares 12 4 2" xfId="1276" xr:uid="{FD6EFDB5-8C3F-43A2-8EDC-856E7C548C21}"/>
    <cellStyle name="Separador de milhares 12 4 2 2" xfId="1277" xr:uid="{78D89C46-B7FB-45F9-9A43-5F5C0CA74677}"/>
    <cellStyle name="Separador de milhares 12 4 2 2 2" xfId="1278" xr:uid="{AC57C5AB-B714-40D5-A978-BE7B3505C1BF}"/>
    <cellStyle name="Separador de milhares 12 4 2 2 2 2" xfId="1279" xr:uid="{89C35699-7A6C-47B5-BE38-EC5E4E1F328A}"/>
    <cellStyle name="Separador de milhares 12 4 2 2 2 3" xfId="3666" xr:uid="{FA08275A-02A4-4C73-8409-F0AD24423891}"/>
    <cellStyle name="Separador de milhares 12 4 2 2 3" xfId="1280" xr:uid="{1B420D08-4DC5-4403-B1A7-81F016244349}"/>
    <cellStyle name="Separador de milhares 12 4 2 2 3 2" xfId="1281" xr:uid="{9D9825B0-1BB7-448C-881F-3A4ECEDC3C27}"/>
    <cellStyle name="Separador de milhares 12 4 2 2 4" xfId="1282" xr:uid="{2C55F4C2-6ADC-4AC8-9B6B-48D51E0AC20B}"/>
    <cellStyle name="Separador de milhares 12 4 2 2 5" xfId="1283" xr:uid="{1578CF8A-8230-45A0-8C60-CA7192DD1BB1}"/>
    <cellStyle name="Separador de milhares 12 4 2 2 6" xfId="3665" xr:uid="{83EDA67C-40A9-4066-9F2C-08C82BC33053}"/>
    <cellStyle name="Separador de milhares 12 4 2 3" xfId="1284" xr:uid="{FDCA190A-0011-4364-AA5D-F04EB757F331}"/>
    <cellStyle name="Separador de milhares 12 4 2 3 2" xfId="1285" xr:uid="{D3092642-A280-4CE4-B817-BCCC29B7F6BC}"/>
    <cellStyle name="Separador de milhares 12 4 2 3 2 2" xfId="1286" xr:uid="{39A9E2A3-38BC-40BA-8070-32A0245E8F21}"/>
    <cellStyle name="Separador de milhares 12 4 2 3 3" xfId="1287" xr:uid="{B865B9A9-5F58-4DB8-9F5E-F0AF7D8975BB}"/>
    <cellStyle name="Separador de milhares 12 4 2 3 3 2" xfId="1288" xr:uid="{DA28C84E-AECE-4F0E-B3CC-98C143EDB5C4}"/>
    <cellStyle name="Separador de milhares 12 4 2 3 4" xfId="1289" xr:uid="{1380622C-EA14-4927-A254-B97853C9D070}"/>
    <cellStyle name="Separador de milhares 12 4 2 3 5" xfId="1290" xr:uid="{06020194-A3CA-43CE-BC1D-7DB4609500CF}"/>
    <cellStyle name="Separador de milhares 12 4 2 3 6" xfId="3667" xr:uid="{0241CCEB-B6CB-40C4-8E75-4015726AE592}"/>
    <cellStyle name="Separador de milhares 12 4 2 4" xfId="1291" xr:uid="{F3A30BC8-D8BF-4B2E-A756-A7390AFA45E8}"/>
    <cellStyle name="Separador de milhares 12 4 2 4 2" xfId="1292" xr:uid="{42F2FA2E-D3BA-4E2D-98EF-964D025924E4}"/>
    <cellStyle name="Separador de milhares 12 4 2 5" xfId="1293" xr:uid="{66EE21E2-2A23-40C3-9DEE-9D21D4AB54D0}"/>
    <cellStyle name="Separador de milhares 12 4 2 5 2" xfId="1294" xr:uid="{1DF86ED1-1A29-4868-AC40-165C910F26E2}"/>
    <cellStyle name="Separador de milhares 12 4 2 6" xfId="1295" xr:uid="{E5449A5F-31FC-4237-B48C-EFD274071183}"/>
    <cellStyle name="Separador de milhares 12 4 2 7" xfId="1296" xr:uid="{41981D6E-E035-4CB2-8394-7212F90DF8E4}"/>
    <cellStyle name="Separador de milhares 12 4 2 8" xfId="3664" xr:uid="{9459B756-5DB1-47AA-A924-A8F3F5CE3EAC}"/>
    <cellStyle name="Separador de milhares 12 4 3" xfId="1297" xr:uid="{E8D30DEB-3A3C-4657-8BFC-4C39E0F03A47}"/>
    <cellStyle name="Separador de milhares 12 4 3 2" xfId="1298" xr:uid="{4C723A83-4998-44B3-80B7-1541BA1C7C2A}"/>
    <cellStyle name="Separador de milhares 12 4 3 2 2" xfId="1299" xr:uid="{416F2D5F-62FB-419A-B847-A44331C7FCA3}"/>
    <cellStyle name="Separador de milhares 12 4 3 2 3" xfId="3669" xr:uid="{53572F4B-ACC8-4393-A529-1BC43D574CA2}"/>
    <cellStyle name="Separador de milhares 12 4 3 3" xfId="1300" xr:uid="{D681B8E4-2CBE-43DC-B737-FE42BACA18AB}"/>
    <cellStyle name="Separador de milhares 12 4 3 3 2" xfId="1301" xr:uid="{B157FA1D-0CC2-4F6E-9369-27A15CADDB21}"/>
    <cellStyle name="Separador de milhares 12 4 3 4" xfId="1302" xr:uid="{E177994A-3733-42CD-95DF-D3EC028E96FD}"/>
    <cellStyle name="Separador de milhares 12 4 3 5" xfId="1303" xr:uid="{009A3693-8FBC-408E-860F-77E00A356177}"/>
    <cellStyle name="Separador de milhares 12 4 3 6" xfId="3668" xr:uid="{0B944D0E-2A51-46BB-B913-8EF0B3961040}"/>
    <cellStyle name="Separador de milhares 12 4 4" xfId="1304" xr:uid="{D6F30AB3-3A96-406E-AE59-4C8615443E35}"/>
    <cellStyle name="Separador de milhares 12 4 4 2" xfId="1305" xr:uid="{29514ECF-0C8E-45E3-996B-5CB7C72A32E0}"/>
    <cellStyle name="Separador de milhares 12 4 4 2 2" xfId="1306" xr:uid="{7D220A9A-FA52-40C2-A0FD-C651C13DFD19}"/>
    <cellStyle name="Separador de milhares 12 4 4 2 3" xfId="3671" xr:uid="{F3E406FA-D652-4516-8C64-1FFD1E988370}"/>
    <cellStyle name="Separador de milhares 12 4 4 3" xfId="1307" xr:uid="{9F35F642-201B-424A-989F-CDC75374AAB9}"/>
    <cellStyle name="Separador de milhares 12 4 4 3 2" xfId="1308" xr:uid="{AB517309-BF90-4854-84C3-C696372E1A1C}"/>
    <cellStyle name="Separador de milhares 12 4 4 4" xfId="1309" xr:uid="{3BD8E915-76A9-4390-9AAA-6AAE600ADBBB}"/>
    <cellStyle name="Separador de milhares 12 4 4 5" xfId="1310" xr:uid="{102334E0-3BAC-4E1F-A9B3-066A5CC7CA80}"/>
    <cellStyle name="Separador de milhares 12 4 4 6" xfId="3670" xr:uid="{12E6497D-EA62-4A3A-81AB-33FC85B3E9B2}"/>
    <cellStyle name="Separador de milhares 12 4 5" xfId="1311" xr:uid="{C0F530C9-4CB7-4AA2-8FB4-9F87C3F62B83}"/>
    <cellStyle name="Separador de milhares 12 4 5 2" xfId="1312" xr:uid="{E0FCD2EB-F33A-4148-9CD8-E2210A40D23A}"/>
    <cellStyle name="Separador de milhares 12 4 5 2 2" xfId="3673" xr:uid="{040D0301-F011-4340-A19C-6EE9D6C64050}"/>
    <cellStyle name="Separador de milhares 12 4 5 3" xfId="1313" xr:uid="{E91E4E1F-6643-493C-BD4D-BCE857BE453C}"/>
    <cellStyle name="Separador de milhares 12 4 5 4" xfId="3672" xr:uid="{CCA7D1C3-91F6-4444-B123-4B08E077F2B9}"/>
    <cellStyle name="Separador de milhares 12 4 6" xfId="1314" xr:uid="{35D06AE7-7CFD-4E46-A577-2E1DBE4C0E69}"/>
    <cellStyle name="Separador de milhares 12 4 6 2" xfId="1315" xr:uid="{CC9485B7-5915-4C59-8BC2-4BADCA8CA257}"/>
    <cellStyle name="Separador de milhares 12 4 6 2 2" xfId="3675" xr:uid="{1363DF85-3F20-450B-B1DC-A21BC098246B}"/>
    <cellStyle name="Separador de milhares 12 4 6 3" xfId="3674" xr:uid="{A92262E3-4CB5-47D1-8501-DC75F3F9686E}"/>
    <cellStyle name="Separador de milhares 12 4 7" xfId="1316" xr:uid="{311F5858-0E3E-4B4C-A2FE-E3F29DFE3514}"/>
    <cellStyle name="Separador de milhares 12 4 7 2" xfId="3677" xr:uid="{9503B21F-A4E6-4C30-81E7-B13E931DB416}"/>
    <cellStyle name="Separador de milhares 12 4 7 3" xfId="3676" xr:uid="{321D1A8A-D503-4BA5-B9E5-01EAD988E361}"/>
    <cellStyle name="Separador de milhares 12 4 8" xfId="1317" xr:uid="{3FB8BBDB-8112-4E87-9D5A-30F7C02E3ECD}"/>
    <cellStyle name="Separador de milhares 12 4 8 2" xfId="3678" xr:uid="{9BEC40DA-BC1C-43C8-A59C-E6810A603CA0}"/>
    <cellStyle name="Separador de milhares 12 4 9" xfId="3663" xr:uid="{0A04A206-4508-4568-82C8-D729CD123B3C}"/>
    <cellStyle name="Separador de milhares 12 5" xfId="1318" xr:uid="{06018E6B-E625-42E1-A0E8-F954C4BD004B}"/>
    <cellStyle name="Separador de milhares 12 5 2" xfId="1319" xr:uid="{65267C86-328C-4F09-8AC4-CF467AC08FA1}"/>
    <cellStyle name="Separador de milhares 12 5 2 2" xfId="1320" xr:uid="{AF02D9EF-085B-48E9-87E0-0881A704C3AF}"/>
    <cellStyle name="Separador de milhares 12 5 2 2 2" xfId="3681" xr:uid="{38E7BD95-5B03-4713-95A6-BDD2F34BBD92}"/>
    <cellStyle name="Separador de milhares 12 5 2 3" xfId="1321" xr:uid="{41949CF9-EA43-4266-BD45-CC22BA8867D2}"/>
    <cellStyle name="Separador de milhares 12 5 2 4" xfId="3680" xr:uid="{9633FD0B-5448-40A6-9A00-6BAE566A780F}"/>
    <cellStyle name="Separador de milhares 12 5 3" xfId="1322" xr:uid="{35D0521C-D67E-48B6-9891-3ED393258D53}"/>
    <cellStyle name="Separador de milhares 12 5 3 2" xfId="1323" xr:uid="{E4C4A232-2332-48F7-8CAF-BCBE90FD73B2}"/>
    <cellStyle name="Separador de milhares 12 5 3 3" xfId="3682" xr:uid="{354355A4-F8BE-4BED-BAC7-53B134890EFA}"/>
    <cellStyle name="Separador de milhares 12 5 4" xfId="1324" xr:uid="{0D60E683-3229-4ADC-9FE2-648A70C9BF9D}"/>
    <cellStyle name="Separador de milhares 12 5 5" xfId="1325" xr:uid="{70BA33A7-E20D-4DAC-B0A1-71F9C00447A4}"/>
    <cellStyle name="Separador de milhares 12 5 6" xfId="3679" xr:uid="{8E36E942-E026-4658-82B0-48A1D6625FCC}"/>
    <cellStyle name="Separador de milhares 12 6" xfId="1326" xr:uid="{15467729-0E5D-4D9A-B77A-D35234B23B41}"/>
    <cellStyle name="Separador de milhares 12 6 2" xfId="1327" xr:uid="{4B8B30B8-F872-40B6-A296-DEEEB8B60E49}"/>
    <cellStyle name="Separador de milhares 12 6 2 2" xfId="3684" xr:uid="{3F12B0BE-736D-4F3B-B81F-30F25BC6E3B0}"/>
    <cellStyle name="Separador de milhares 12 6 3" xfId="3683" xr:uid="{0CA5351B-D3F4-4092-BB57-4D9D8668A23D}"/>
    <cellStyle name="Separador de milhares 12 7" xfId="1328" xr:uid="{3B97C9CE-1C9E-4036-8DA1-53F0336A9E91}"/>
    <cellStyle name="Separador de milhares 12 7 2" xfId="1329" xr:uid="{6712CAEF-8758-4D74-AB4E-032E9F471E4F}"/>
    <cellStyle name="Separador de milhares 12 8" xfId="1330" xr:uid="{5475DFF0-50A9-4BAC-BD77-2F9669F0F6A6}"/>
    <cellStyle name="Separador de milhares 2" xfId="1331" xr:uid="{8E50F249-D3AF-47F2-8A99-F4A513A56110}"/>
    <cellStyle name="Separador de milhares 2 2" xfId="1332" xr:uid="{55964244-D72F-42F4-952A-A79B31796784}"/>
    <cellStyle name="Separador de milhares 2 2 2" xfId="1333" xr:uid="{7182DB2F-C3A9-4F4F-B040-FE13B621E7AF}"/>
    <cellStyle name="Separador de milhares 2 2 2 10" xfId="1334" xr:uid="{0E88364F-2D96-4909-83ED-E3A9199BE52E}"/>
    <cellStyle name="Separador de milhares 2 2 2 10 2" xfId="3687" xr:uid="{93B8DAFB-5854-4BEE-8292-EA34C71E2706}"/>
    <cellStyle name="Separador de milhares 2 2 2 10 2 2" xfId="3688" xr:uid="{8445956B-5A02-4AC4-BF60-E0B4DE19EA4D}"/>
    <cellStyle name="Separador de milhares 2 2 2 10 3" xfId="3689" xr:uid="{7C3981A8-3D38-42EF-901C-5005E14E1CE9}"/>
    <cellStyle name="Separador de milhares 2 2 2 10 4" xfId="3686" xr:uid="{65652384-C3EE-4CB9-A5D1-FF7DD86A55E7}"/>
    <cellStyle name="Separador de milhares 2 2 2 11" xfId="1335" xr:uid="{A9C002E2-534A-4CA7-8113-6BB65C54E666}"/>
    <cellStyle name="Separador de milhares 2 2 2 11 2" xfId="3691" xr:uid="{9A8E8FE5-6B6A-4CC2-AA84-8F7BEF3AB634}"/>
    <cellStyle name="Separador de milhares 2 2 2 11 2 2" xfId="3692" xr:uid="{30ED2BE1-B934-48C1-A3ED-381F1C329AAB}"/>
    <cellStyle name="Separador de milhares 2 2 2 11 3" xfId="3693" xr:uid="{6C3E58C2-0C12-41CA-A487-7CB5C78BF24F}"/>
    <cellStyle name="Separador de milhares 2 2 2 11 4" xfId="3690" xr:uid="{2DF5097A-F438-4C90-A902-9B93ADFA1B20}"/>
    <cellStyle name="Separador de milhares 2 2 2 12" xfId="3694" xr:uid="{B559B3B5-81F5-4CA7-B44E-273CCEEEE4D9}"/>
    <cellStyle name="Separador de milhares 2 2 2 12 2" xfId="3695" xr:uid="{5F4F7341-144F-4D64-93B6-5A4B17AB7B6A}"/>
    <cellStyle name="Separador de milhares 2 2 2 13" xfId="3696" xr:uid="{F09C8112-CAC0-4672-B622-8BCD74FC6413}"/>
    <cellStyle name="Separador de milhares 2 2 2 14" xfId="3685" xr:uid="{6402BC76-5E70-4A18-A003-28C2BD542C98}"/>
    <cellStyle name="Separador de milhares 2 2 2 2" xfId="1336" xr:uid="{858355D9-FB18-4D88-8D07-8F4EF662B63A}"/>
    <cellStyle name="Separador de milhares 2 2 2 2 10" xfId="3698" xr:uid="{8A630328-7DC1-44B2-9EF0-6ECE61181F9C}"/>
    <cellStyle name="Separador de milhares 2 2 2 2 10 2" xfId="3699" xr:uid="{0FEA0DB6-F71A-4ECB-BED5-1209D7373010}"/>
    <cellStyle name="Separador de milhares 2 2 2 2 11" xfId="3700" xr:uid="{575D48D9-45E9-41EF-9829-4AAE08B62524}"/>
    <cellStyle name="Separador de milhares 2 2 2 2 12" xfId="3697" xr:uid="{531131B2-B877-478F-8F67-F4ED8EE3020D}"/>
    <cellStyle name="Separador de milhares 2 2 2 2 2" xfId="1337" xr:uid="{CB9B9CCF-58B7-49A1-9EB4-ACF5A22C0B7D}"/>
    <cellStyle name="Separador de milhares 2 2 2 2 2 2" xfId="1338" xr:uid="{3B7FD3C5-D2ED-4807-BD91-5F49B7269FE6}"/>
    <cellStyle name="Separador de milhares 2 2 2 2 2 2 2" xfId="1339" xr:uid="{0FA06DC8-D77C-4B2B-A920-8CE82DE65D33}"/>
    <cellStyle name="Separador de milhares 2 2 2 2 2 2 2 2" xfId="1340" xr:uid="{1150E79C-AED6-40BE-9070-2DAD939271E0}"/>
    <cellStyle name="Separador de milhares 2 2 2 2 2 2 2 2 2" xfId="3704" xr:uid="{70C353B3-CE19-4455-9236-A92E45787593}"/>
    <cellStyle name="Separador de milhares 2 2 2 2 2 2 2 3" xfId="3703" xr:uid="{3C6412C7-2E2D-459C-89C9-FFE62842DADE}"/>
    <cellStyle name="Separador de milhares 2 2 2 2 2 2 3" xfId="1341" xr:uid="{2838F94E-F78A-49BA-8658-C66E561A955E}"/>
    <cellStyle name="Separador de milhares 2 2 2 2 2 2 3 2" xfId="1342" xr:uid="{1A16180D-37AD-42AB-AA71-71578210F300}"/>
    <cellStyle name="Separador de milhares 2 2 2 2 2 2 3 3" xfId="3705" xr:uid="{6A5623FF-D954-48FF-BAD1-FA384F1B6B5F}"/>
    <cellStyle name="Separador de milhares 2 2 2 2 2 2 4" xfId="1343" xr:uid="{A5293389-1886-4BB4-9625-6C6DD3A8FE1E}"/>
    <cellStyle name="Separador de milhares 2 2 2 2 2 2 5" xfId="1344" xr:uid="{58A1B981-A33C-481D-8956-85FE1D462635}"/>
    <cellStyle name="Separador de milhares 2 2 2 2 2 2 6" xfId="3702" xr:uid="{2914E748-3330-401E-A150-11429F9CC008}"/>
    <cellStyle name="Separador de milhares 2 2 2 2 2 3" xfId="1345" xr:uid="{6E119B70-F3EB-44A7-9AF3-A1126E699E9D}"/>
    <cellStyle name="Separador de milhares 2 2 2 2 2 3 2" xfId="1346" xr:uid="{DF368683-8673-49FD-B528-2DB0A387A829}"/>
    <cellStyle name="Separador de milhares 2 2 2 2 2 3 2 2" xfId="1347" xr:uid="{363193C7-8504-466A-884D-F5058BCD791F}"/>
    <cellStyle name="Separador de milhares 2 2 2 2 2 3 2 2 2" xfId="3708" xr:uid="{A29A3ABA-8BED-4AE7-91D1-6E362AA1F996}"/>
    <cellStyle name="Separador de milhares 2 2 2 2 2 3 2 3" xfId="3707" xr:uid="{41C90101-D0C4-426C-A3D5-6A05865F2D54}"/>
    <cellStyle name="Separador de milhares 2 2 2 2 2 3 3" xfId="1348" xr:uid="{684F0198-D3BF-48D5-98E7-A8DACA14EFFF}"/>
    <cellStyle name="Separador de milhares 2 2 2 2 2 3 3 2" xfId="1349" xr:uid="{1EC7A2CA-B047-4D1C-A9AD-5E3CE50F47F5}"/>
    <cellStyle name="Separador de milhares 2 2 2 2 2 3 3 3" xfId="3709" xr:uid="{2D136594-107D-4FBB-9E7F-A583366D2984}"/>
    <cellStyle name="Separador de milhares 2 2 2 2 2 3 4" xfId="1350" xr:uid="{ED6AC287-8CF2-477B-BF6D-BCFCEA2BBF83}"/>
    <cellStyle name="Separador de milhares 2 2 2 2 2 3 5" xfId="1351" xr:uid="{5DE8089D-BB75-4EDE-8832-A0165B50EFA4}"/>
    <cellStyle name="Separador de milhares 2 2 2 2 2 3 6" xfId="3706" xr:uid="{7565B57F-9EEE-43A9-9391-44FFD310309D}"/>
    <cellStyle name="Separador de milhares 2 2 2 2 2 4" xfId="1352" xr:uid="{54684BCC-6684-4F6A-9171-1D2C084CE38E}"/>
    <cellStyle name="Separador de milhares 2 2 2 2 2 4 2" xfId="1353" xr:uid="{4F889C56-8A99-4102-AD42-0D6E795A8FBE}"/>
    <cellStyle name="Separador de milhares 2 2 2 2 2 4 2 2" xfId="3712" xr:uid="{9074103D-78FC-4804-91FD-2F97A82973F1}"/>
    <cellStyle name="Separador de milhares 2 2 2 2 2 4 2 3" xfId="3711" xr:uid="{99A72020-FDDE-412C-98EE-42A5A04FCBA1}"/>
    <cellStyle name="Separador de milhares 2 2 2 2 2 4 3" xfId="3713" xr:uid="{E7822083-3AE2-4A10-85E9-943552C14CA6}"/>
    <cellStyle name="Separador de milhares 2 2 2 2 2 4 4" xfId="3710" xr:uid="{F874B398-7229-4C35-9E56-F376976B4C3A}"/>
    <cellStyle name="Separador de milhares 2 2 2 2 2 5" xfId="1354" xr:uid="{A8F72FAE-44BA-4835-A796-2FB24E5652B9}"/>
    <cellStyle name="Separador de milhares 2 2 2 2 2 5 2" xfId="1355" xr:uid="{9596C22D-10C2-41A2-BC91-13E73B7A21AA}"/>
    <cellStyle name="Separador de milhares 2 2 2 2 2 5 2 2" xfId="3715" xr:uid="{91A02425-A83E-46EF-A52D-C0FCDE390A65}"/>
    <cellStyle name="Separador de milhares 2 2 2 2 2 5 3" xfId="3714" xr:uid="{8CC53ED6-FB41-4BDC-B643-230794AEDCB8}"/>
    <cellStyle name="Separador de milhares 2 2 2 2 2 6" xfId="1356" xr:uid="{9DC1E6D2-5161-46A0-8BA9-1209493BE4FE}"/>
    <cellStyle name="Separador de milhares 2 2 2 2 2 6 2" xfId="3717" xr:uid="{57BB8F8F-3604-433E-83BC-C2FA21FD3FD2}"/>
    <cellStyle name="Separador de milhares 2 2 2 2 2 6 3" xfId="3716" xr:uid="{0989E4E4-D642-4AC8-9113-E5F1084FB7EC}"/>
    <cellStyle name="Separador de milhares 2 2 2 2 2 7" xfId="1357" xr:uid="{4FC5405A-AF5C-4A12-8C46-19B97C9E97A2}"/>
    <cellStyle name="Separador de milhares 2 2 2 2 2 7 2" xfId="3718" xr:uid="{92DA8E6C-BA30-47A4-B893-E8B242C33263}"/>
    <cellStyle name="Separador de milhares 2 2 2 2 2 8" xfId="3701" xr:uid="{0ABE844A-C68D-44E6-B585-F4477F5F672D}"/>
    <cellStyle name="Separador de milhares 2 2 2 2 3" xfId="1358" xr:uid="{65E19A25-0FD6-43F3-B0F9-8BC584F50EB4}"/>
    <cellStyle name="Separador de milhares 2 2 2 2 3 2" xfId="1359" xr:uid="{65D364CE-55F2-46C1-A263-314A7963E41D}"/>
    <cellStyle name="Separador de milhares 2 2 2 2 3 2 2" xfId="1360" xr:uid="{2AEF28EB-3DBB-4F61-B4FB-6651D24E535B}"/>
    <cellStyle name="Separador de milhares 2 2 2 2 3 2 2 2" xfId="3722" xr:uid="{4FC825B6-A27F-478B-AB49-58D8FC200FC0}"/>
    <cellStyle name="Separador de milhares 2 2 2 2 3 2 2 3" xfId="3721" xr:uid="{CDC9B523-A853-4D4A-8736-94F5BA82BADC}"/>
    <cellStyle name="Separador de milhares 2 2 2 2 3 2 3" xfId="3723" xr:uid="{9EAF7DDE-BC4B-4228-964C-5568AE63A069}"/>
    <cellStyle name="Separador de milhares 2 2 2 2 3 2 4" xfId="3720" xr:uid="{EC8E0D73-4DE9-41D8-BD85-7EE7E3BADE6E}"/>
    <cellStyle name="Separador de milhares 2 2 2 2 3 3" xfId="1361" xr:uid="{DE176102-A469-4C7E-925A-BBA085416C50}"/>
    <cellStyle name="Separador de milhares 2 2 2 2 3 3 2" xfId="1362" xr:uid="{A6517A4F-15BC-41F1-8097-E683A1A8529F}"/>
    <cellStyle name="Separador de milhares 2 2 2 2 3 3 2 2" xfId="3726" xr:uid="{9B08AB0D-1ECA-4EC7-9B7D-24AE1BCF8398}"/>
    <cellStyle name="Separador de milhares 2 2 2 2 3 3 2 3" xfId="3725" xr:uid="{CEF019D9-DAC3-4494-925C-DEDF94417AA5}"/>
    <cellStyle name="Separador de milhares 2 2 2 2 3 3 3" xfId="3727" xr:uid="{E7EC0695-1965-4BBC-B466-2F134AF7F126}"/>
    <cellStyle name="Separador de milhares 2 2 2 2 3 3 4" xfId="3724" xr:uid="{F958017E-E0A2-4B67-9352-A86EB0ED0B3F}"/>
    <cellStyle name="Separador de milhares 2 2 2 2 3 4" xfId="1363" xr:uid="{001D6C62-CCC6-44F2-8F44-0584D811596A}"/>
    <cellStyle name="Separador de milhares 2 2 2 2 3 4 2" xfId="3729" xr:uid="{74E126A8-A415-4317-9BD8-C4728304A7B3}"/>
    <cellStyle name="Separador de milhares 2 2 2 2 3 4 2 2" xfId="3730" xr:uid="{EDC45299-5E77-4D53-863C-1519D1948F48}"/>
    <cellStyle name="Separador de milhares 2 2 2 2 3 4 3" xfId="3731" xr:uid="{69A8F318-41B5-4980-8361-483BA3B63AA0}"/>
    <cellStyle name="Separador de milhares 2 2 2 2 3 4 4" xfId="3728" xr:uid="{B2FB0C8C-1755-4535-8A5F-66517EB3B5BE}"/>
    <cellStyle name="Separador de milhares 2 2 2 2 3 5" xfId="1364" xr:uid="{195F5BF5-AFBC-4745-ACE6-22089CBCB4D6}"/>
    <cellStyle name="Separador de milhares 2 2 2 2 3 5 2" xfId="3733" xr:uid="{291920A0-C473-4A17-B112-046E9EED33F4}"/>
    <cellStyle name="Separador de milhares 2 2 2 2 3 5 3" xfId="3732" xr:uid="{6F77276C-2207-4CC5-8AF4-3A74A6BEBE12}"/>
    <cellStyle name="Separador de milhares 2 2 2 2 3 6" xfId="3734" xr:uid="{2AB12BBF-B984-4A86-9B71-A833B162CE07}"/>
    <cellStyle name="Separador de milhares 2 2 2 2 3 7" xfId="3719" xr:uid="{C90881E2-68CF-4F55-B884-74528D7F97F0}"/>
    <cellStyle name="Separador de milhares 2 2 2 2 4" xfId="1365" xr:uid="{620135B9-EB44-4F0F-B76E-3083F55E5384}"/>
    <cellStyle name="Separador de milhares 2 2 2 2 4 2" xfId="1366" xr:uid="{BC6370A8-4B76-4DB4-B750-9E9F54609003}"/>
    <cellStyle name="Separador de milhares 2 2 2 2 4 2 2" xfId="1367" xr:uid="{9AC5D63C-56BB-4302-935F-32CFDA24C53D}"/>
    <cellStyle name="Separador de milhares 2 2 2 2 4 2 2 2" xfId="3737" xr:uid="{D0E0EC67-142C-48D8-9020-D84ED91C70B4}"/>
    <cellStyle name="Separador de milhares 2 2 2 2 4 2 3" xfId="3736" xr:uid="{09A7BB36-9205-41DC-9FD0-BB9CF8F249C7}"/>
    <cellStyle name="Separador de milhares 2 2 2 2 4 3" xfId="1368" xr:uid="{65DD8C1A-F70F-4FC3-917A-296379F96A7F}"/>
    <cellStyle name="Separador de milhares 2 2 2 2 4 3 2" xfId="1369" xr:uid="{798C39D9-7DC6-4D4E-9E12-715E17BBA300}"/>
    <cellStyle name="Separador de milhares 2 2 2 2 4 3 3" xfId="3738" xr:uid="{11D49B09-AFBC-4FD1-AE69-A7F0854FD01F}"/>
    <cellStyle name="Separador de milhares 2 2 2 2 4 4" xfId="1370" xr:uid="{D94809F7-87FC-4375-9FD1-BA0D4B56FAAB}"/>
    <cellStyle name="Separador de milhares 2 2 2 2 4 5" xfId="1371" xr:uid="{8F600D57-CA6C-4189-B823-30B495665666}"/>
    <cellStyle name="Separador de milhares 2 2 2 2 4 6" xfId="3735" xr:uid="{63D5D3B2-C0B5-4BAB-AF53-E3A72C032EAB}"/>
    <cellStyle name="Separador de milhares 2 2 2 2 5" xfId="1372" xr:uid="{9A3B9147-CE85-4182-9C43-6608B1E26AFD}"/>
    <cellStyle name="Separador de milhares 2 2 2 2 5 2" xfId="1373" xr:uid="{70223E6D-2EF4-4FE0-ACC3-875F6856BB5A}"/>
    <cellStyle name="Separador de milhares 2 2 2 2 5 2 2" xfId="1374" xr:uid="{FBB9CCEB-B394-4355-B065-0449CB7F1689}"/>
    <cellStyle name="Separador de milhares 2 2 2 2 5 2 2 2" xfId="3741" xr:uid="{CA5A8D2A-CF15-46BA-A176-7B2B71017257}"/>
    <cellStyle name="Separador de milhares 2 2 2 2 5 2 3" xfId="3740" xr:uid="{28333F52-1573-4DAA-BDCD-3427E7851A18}"/>
    <cellStyle name="Separador de milhares 2 2 2 2 5 3" xfId="1375" xr:uid="{F7128404-DEDF-4989-9658-DE5FC4765D14}"/>
    <cellStyle name="Separador de milhares 2 2 2 2 5 3 2" xfId="3742" xr:uid="{9AC69345-3BC8-4093-9DB3-CC9F71449E7C}"/>
    <cellStyle name="Separador de milhares 2 2 2 2 5 4" xfId="3739" xr:uid="{97865DBE-6E20-4A48-B9F1-D0220E003F30}"/>
    <cellStyle name="Separador de milhares 2 2 2 2 6" xfId="1376" xr:uid="{6DC454E6-E47E-47F8-8F6F-6F8D2A0D0FB4}"/>
    <cellStyle name="Separador de milhares 2 2 2 2 6 2" xfId="1377" xr:uid="{ABC62D5B-B79E-4C3D-BDBC-3A306B5C60F3}"/>
    <cellStyle name="Separador de milhares 2 2 2 2 6 2 2" xfId="3745" xr:uid="{1A7371BE-E725-4CE6-ADB6-18117CE10CA1}"/>
    <cellStyle name="Separador de milhares 2 2 2 2 6 2 3" xfId="3744" xr:uid="{4ABE1A94-08E3-4C29-B852-E0F98957C5AB}"/>
    <cellStyle name="Separador de milhares 2 2 2 2 6 3" xfId="3746" xr:uid="{15C74398-FB19-44CF-A755-E2B6A51A9CFE}"/>
    <cellStyle name="Separador de milhares 2 2 2 2 6 4" xfId="3743" xr:uid="{2AB5CB29-9034-4702-AF1F-93D973433695}"/>
    <cellStyle name="Separador de milhares 2 2 2 2 7" xfId="1378" xr:uid="{06681736-A79F-47EF-9F4C-19AB6354BE31}"/>
    <cellStyle name="Separador de milhares 2 2 2 2 7 2" xfId="3748" xr:uid="{B928769B-FCB7-4CF2-AF7C-CF896EB74A9B}"/>
    <cellStyle name="Separador de milhares 2 2 2 2 7 2 2" xfId="3749" xr:uid="{9D9BB5A8-EA07-4EB6-A026-F1F597F48862}"/>
    <cellStyle name="Separador de milhares 2 2 2 2 7 3" xfId="3750" xr:uid="{24D4F632-53D2-4F29-8627-3B88150F98D8}"/>
    <cellStyle name="Separador de milhares 2 2 2 2 7 4" xfId="3747" xr:uid="{239DB3F0-CFEA-48F6-B5BB-161C1C54F9C0}"/>
    <cellStyle name="Separador de milhares 2 2 2 2 8" xfId="1379" xr:uid="{599B867E-6C49-4C00-8AC1-1ED2D102956A}"/>
    <cellStyle name="Separador de milhares 2 2 2 2 8 2" xfId="3752" xr:uid="{2B098C76-9EFA-48EA-B32F-631ADC3F7D9B}"/>
    <cellStyle name="Separador de milhares 2 2 2 2 8 2 2" xfId="3753" xr:uid="{02D8E635-4ED9-4A05-A86F-3E605A6D63E3}"/>
    <cellStyle name="Separador de milhares 2 2 2 2 8 3" xfId="3754" xr:uid="{54EA1375-46DF-41A1-85E1-2E3E25082542}"/>
    <cellStyle name="Separador de milhares 2 2 2 2 8 4" xfId="3751" xr:uid="{9BF554EA-284A-488E-806C-DDEA0B7CC71F}"/>
    <cellStyle name="Separador de milhares 2 2 2 2 9" xfId="3755" xr:uid="{258A8DB2-B06A-4893-926A-C27A272F90BD}"/>
    <cellStyle name="Separador de milhares 2 2 2 2 9 2" xfId="3756" xr:uid="{D07B280E-87BA-40D6-AC50-A43E2F956515}"/>
    <cellStyle name="Separador de milhares 2 2 2 3" xfId="1380" xr:uid="{45E0053C-00F2-419F-A8B5-F990F4B00499}"/>
    <cellStyle name="Separador de milhares 2 2 2 3 10" xfId="3757" xr:uid="{74DD11FF-B1AC-44A1-A60F-736C59ED55CF}"/>
    <cellStyle name="Separador de milhares 2 2 2 3 2" xfId="1381" xr:uid="{2DFB5042-37E6-4338-9EA1-17CB51C02FEB}"/>
    <cellStyle name="Separador de milhares 2 2 2 3 2 2" xfId="1382" xr:uid="{A72DAA10-566C-462D-A462-1D3E99464546}"/>
    <cellStyle name="Separador de milhares 2 2 2 3 2 2 2" xfId="1383" xr:uid="{816A8DF2-9D72-4845-9CDD-DBDBC9561963}"/>
    <cellStyle name="Separador de milhares 2 2 2 3 2 2 2 2" xfId="3761" xr:uid="{2FD1CEF2-D625-4FBB-9B3A-C519E0801CCF}"/>
    <cellStyle name="Separador de milhares 2 2 2 3 2 2 2 3" xfId="3760" xr:uid="{CAAF1747-F31A-4F36-996A-6F2CF686CDBD}"/>
    <cellStyle name="Separador de milhares 2 2 2 3 2 2 3" xfId="3762" xr:uid="{C5284505-749C-4007-84E7-1E38188A367D}"/>
    <cellStyle name="Separador de milhares 2 2 2 3 2 2 4" xfId="3759" xr:uid="{F3C74B4A-9310-4EAB-BEED-622FD27AA875}"/>
    <cellStyle name="Separador de milhares 2 2 2 3 2 3" xfId="1384" xr:uid="{30E142AF-846A-440B-89E9-030BC02FCD79}"/>
    <cellStyle name="Separador de milhares 2 2 2 3 2 3 2" xfId="1385" xr:uid="{5E9C6F1E-EDD5-4D54-BA3B-7B564F5B008E}"/>
    <cellStyle name="Separador de milhares 2 2 2 3 2 3 2 2" xfId="3765" xr:uid="{95811852-AD52-44C9-ADB6-D0382D48BB4D}"/>
    <cellStyle name="Separador de milhares 2 2 2 3 2 3 2 3" xfId="3764" xr:uid="{22BE5848-A67F-4AD3-BFF2-B07D8C912DA5}"/>
    <cellStyle name="Separador de milhares 2 2 2 3 2 3 3" xfId="3766" xr:uid="{A7A8DA7D-6D15-43EA-BB8A-30192381D209}"/>
    <cellStyle name="Separador de milhares 2 2 2 3 2 3 4" xfId="3763" xr:uid="{C6DDE35C-39DD-49F1-A0DF-7A272BA24EDB}"/>
    <cellStyle name="Separador de milhares 2 2 2 3 2 4" xfId="1386" xr:uid="{591319A3-D2FA-45D1-B3DF-DEC29447FD63}"/>
    <cellStyle name="Separador de milhares 2 2 2 3 2 4 2" xfId="3768" xr:uid="{749CA72E-0DB4-4C5E-8C07-D4901DCA89D5}"/>
    <cellStyle name="Separador de milhares 2 2 2 3 2 4 2 2" xfId="3769" xr:uid="{67FB5DB9-A5DF-4641-B70C-CF537BFAC1EF}"/>
    <cellStyle name="Separador de milhares 2 2 2 3 2 4 3" xfId="3770" xr:uid="{D28CAD12-907E-4A72-9563-623ACBB42119}"/>
    <cellStyle name="Separador de milhares 2 2 2 3 2 4 4" xfId="3767" xr:uid="{116AEEAB-732C-4924-9BFE-4DB87693F1EF}"/>
    <cellStyle name="Separador de milhares 2 2 2 3 2 5" xfId="1387" xr:uid="{7F83AE8C-F37D-4CE9-BF68-687780A55D5D}"/>
    <cellStyle name="Separador de milhares 2 2 2 3 2 5 2" xfId="3772" xr:uid="{0F2EF582-E4FA-4146-91A6-83A62AFBCAB3}"/>
    <cellStyle name="Separador de milhares 2 2 2 3 2 5 3" xfId="3771" xr:uid="{C27E6127-47BD-485C-9070-20C6098CBCCF}"/>
    <cellStyle name="Separador de milhares 2 2 2 3 2 6" xfId="3773" xr:uid="{65905EF7-A5A7-4201-A24C-89629048C46C}"/>
    <cellStyle name="Separador de milhares 2 2 2 3 2 6 2" xfId="3774" xr:uid="{E44F7BE7-EBB1-4B65-8760-F7C0329A29E5}"/>
    <cellStyle name="Separador de milhares 2 2 2 3 2 7" xfId="3775" xr:uid="{8DD0CC36-C44A-4A0C-9DCC-6F913D80A9C9}"/>
    <cellStyle name="Separador de milhares 2 2 2 3 2 8" xfId="3758" xr:uid="{E8F66800-315D-4D8F-84EE-A759DDD2B737}"/>
    <cellStyle name="Separador de milhares 2 2 2 3 3" xfId="1388" xr:uid="{75227A92-7A3E-48C8-9A91-DF3C7C12790C}"/>
    <cellStyle name="Separador de milhares 2 2 2 3 3 2" xfId="1389" xr:uid="{92BEB0B6-D1EE-41B8-98AC-ECCEC4661D70}"/>
    <cellStyle name="Separador de milhares 2 2 2 3 3 2 2" xfId="1390" xr:uid="{3AF00381-D42A-4E46-AF5D-44BC08FC5F9E}"/>
    <cellStyle name="Separador de milhares 2 2 2 3 3 2 2 2" xfId="3779" xr:uid="{84290B08-4B24-4F75-9EBC-21B7D8D3653C}"/>
    <cellStyle name="Separador de milhares 2 2 2 3 3 2 2 3" xfId="3778" xr:uid="{F1D84A4F-6334-4E02-9A04-C9C1FA37655E}"/>
    <cellStyle name="Separador de milhares 2 2 2 3 3 2 3" xfId="3780" xr:uid="{337382FA-FBA7-41DE-8B07-AEF559D61BFB}"/>
    <cellStyle name="Separador de milhares 2 2 2 3 3 2 4" xfId="3777" xr:uid="{5BEB927A-BC1B-4B75-9C74-E83A41462B43}"/>
    <cellStyle name="Separador de milhares 2 2 2 3 3 3" xfId="1391" xr:uid="{6E1A8B1D-7FB2-46A5-A688-959EB241D37D}"/>
    <cellStyle name="Separador de milhares 2 2 2 3 3 3 2" xfId="1392" xr:uid="{49C222A8-FB23-47AE-BF4B-F6494F021653}"/>
    <cellStyle name="Separador de milhares 2 2 2 3 3 3 2 2" xfId="3783" xr:uid="{37215EAB-6F5C-44BE-BB14-A717D6BD3CA2}"/>
    <cellStyle name="Separador de milhares 2 2 2 3 3 3 2 3" xfId="3782" xr:uid="{165CEDCC-B98F-42DC-AC86-15C8AD99ECD0}"/>
    <cellStyle name="Separador de milhares 2 2 2 3 3 3 3" xfId="3784" xr:uid="{0AD2923A-7C48-4C23-AE09-28CD82B04A92}"/>
    <cellStyle name="Separador de milhares 2 2 2 3 3 3 4" xfId="3781" xr:uid="{73DB06C8-E692-4C21-A212-7747EAA07BBD}"/>
    <cellStyle name="Separador de milhares 2 2 2 3 3 4" xfId="1393" xr:uid="{4FFB2287-3B9A-4748-9180-096CA578116F}"/>
    <cellStyle name="Separador de milhares 2 2 2 3 3 4 2" xfId="3786" xr:uid="{8C7829D7-2DBC-4E97-9517-E9FD0D7AAA5E}"/>
    <cellStyle name="Separador de milhares 2 2 2 3 3 4 2 2" xfId="3787" xr:uid="{245F9EBB-4243-4359-9D96-261A0D85EF19}"/>
    <cellStyle name="Separador de milhares 2 2 2 3 3 4 3" xfId="3788" xr:uid="{63F5AD0D-16E7-4B1F-8158-91D84E59BB29}"/>
    <cellStyle name="Separador de milhares 2 2 2 3 3 4 4" xfId="3785" xr:uid="{06BF2E94-EA16-4E5E-AC92-076B31C53EAB}"/>
    <cellStyle name="Separador de milhares 2 2 2 3 3 5" xfId="1394" xr:uid="{C4D73DA5-FC8C-4975-B6B9-AC5E01A892A5}"/>
    <cellStyle name="Separador de milhares 2 2 2 3 3 5 2" xfId="3790" xr:uid="{21919C11-1ACF-4127-86E8-48B7851AAF1C}"/>
    <cellStyle name="Separador de milhares 2 2 2 3 3 5 3" xfId="3789" xr:uid="{088305BE-5A23-4468-8CDE-7BDCC2D92882}"/>
    <cellStyle name="Separador de milhares 2 2 2 3 3 6" xfId="3791" xr:uid="{CCDE454E-84F7-4C05-97B7-3933E690BBB8}"/>
    <cellStyle name="Separador de milhares 2 2 2 3 3 7" xfId="3776" xr:uid="{EC3AF978-B1F9-4D55-9957-92CE12F60494}"/>
    <cellStyle name="Separador de milhares 2 2 2 3 4" xfId="1395" xr:uid="{F0430962-5F4F-46AD-9338-A7602A53656D}"/>
    <cellStyle name="Separador de milhares 2 2 2 3 4 2" xfId="1396" xr:uid="{7C7B354D-23E7-404E-A456-B843F82FA1E7}"/>
    <cellStyle name="Separador de milhares 2 2 2 3 4 2 2" xfId="3794" xr:uid="{B3559286-FEF9-42CD-BA9B-F242E08197B4}"/>
    <cellStyle name="Separador de milhares 2 2 2 3 4 2 3" xfId="3793" xr:uid="{C2DC89AA-E4C6-4F13-824D-DAF3B38E7788}"/>
    <cellStyle name="Separador de milhares 2 2 2 3 4 3" xfId="3795" xr:uid="{CDBC4871-747E-4DCB-B524-53A9E2D7B1A1}"/>
    <cellStyle name="Separador de milhares 2 2 2 3 4 4" xfId="3792" xr:uid="{A1982E2E-5A5E-4132-A9BF-40C23DA62483}"/>
    <cellStyle name="Separador de milhares 2 2 2 3 5" xfId="1397" xr:uid="{BC056472-5DB2-466B-937A-4403CBDFAB9D}"/>
    <cellStyle name="Separador de milhares 2 2 2 3 5 2" xfId="1398" xr:uid="{803B03E0-9DED-4BB4-8148-51A6F956DB96}"/>
    <cellStyle name="Separador de milhares 2 2 2 3 5 2 2" xfId="3798" xr:uid="{A4C77B4A-B315-43D7-B37E-63B933845A46}"/>
    <cellStyle name="Separador de milhares 2 2 2 3 5 2 3" xfId="3797" xr:uid="{8C37583C-5D21-49FD-A54E-590953B0EC30}"/>
    <cellStyle name="Separador de milhares 2 2 2 3 5 3" xfId="3799" xr:uid="{D27A6FD5-ADA2-41FD-8102-DFCFCD6D2E8A}"/>
    <cellStyle name="Separador de milhares 2 2 2 3 5 4" xfId="3796" xr:uid="{BCFD8F07-8215-4E82-81BD-C6BBBFBC5C25}"/>
    <cellStyle name="Separador de milhares 2 2 2 3 6" xfId="1399" xr:uid="{1153EA6C-50C2-4E92-8732-2531AE6BDC7E}"/>
    <cellStyle name="Separador de milhares 2 2 2 3 6 2" xfId="3801" xr:uid="{48FBD5D9-C104-4492-BB9E-067392E73007}"/>
    <cellStyle name="Separador de milhares 2 2 2 3 6 2 2" xfId="3802" xr:uid="{62DADBC1-C485-4137-AD79-1BEE4A28472A}"/>
    <cellStyle name="Separador de milhares 2 2 2 3 6 3" xfId="3803" xr:uid="{7D4F34E5-3E22-4A2C-9EF4-A0ADB51FE827}"/>
    <cellStyle name="Separador de milhares 2 2 2 3 6 4" xfId="3800" xr:uid="{6ED4F0EE-F32D-4591-9ED9-DD1A21F7D9FF}"/>
    <cellStyle name="Separador de milhares 2 2 2 3 7" xfId="1400" xr:uid="{67BF788D-4F93-4FC3-B2DD-DA23E61C0E4F}"/>
    <cellStyle name="Separador de milhares 2 2 2 3 7 2" xfId="3805" xr:uid="{AB11F21E-DE43-44D3-B6D2-8048CC1BF8FB}"/>
    <cellStyle name="Separador de milhares 2 2 2 3 7 2 2" xfId="3806" xr:uid="{04D54C0D-C619-4704-92C3-92BBCA315BAF}"/>
    <cellStyle name="Separador de milhares 2 2 2 3 7 3" xfId="3807" xr:uid="{F978D265-20FE-44F7-86F0-B2504DDA8C4A}"/>
    <cellStyle name="Separador de milhares 2 2 2 3 7 4" xfId="3804" xr:uid="{97233467-E462-443C-BC85-96329FBEFA58}"/>
    <cellStyle name="Separador de milhares 2 2 2 3 8" xfId="3808" xr:uid="{6A6585CC-EEE6-4D15-B2FC-40050EB404CD}"/>
    <cellStyle name="Separador de milhares 2 2 2 3 8 2" xfId="3809" xr:uid="{67A768EE-BF02-43EA-AE67-BCDA6F6F6DF1}"/>
    <cellStyle name="Separador de milhares 2 2 2 3 9" xfId="3810" xr:uid="{48940D3D-9BE2-4DA6-BFAF-C2F63447A813}"/>
    <cellStyle name="Separador de milhares 2 2 2 4" xfId="1401" xr:uid="{B84EAB97-2106-4C21-AB5A-1690E2ABADF4}"/>
    <cellStyle name="Separador de milhares 2 2 2 4 10" xfId="3811" xr:uid="{6215D363-B855-4BD4-B539-0348DDCACA6C}"/>
    <cellStyle name="Separador de milhares 2 2 2 4 2" xfId="1402" xr:uid="{F840C6F6-8C9E-436C-837A-E7C0889C24B3}"/>
    <cellStyle name="Separador de milhares 2 2 2 4 2 2" xfId="1403" xr:uid="{8B64001F-0A0F-4B17-8BF0-784265968B11}"/>
    <cellStyle name="Separador de milhares 2 2 2 4 2 2 2" xfId="3814" xr:uid="{DF232C96-0459-4B76-BC3F-36465DC002B3}"/>
    <cellStyle name="Separador de milhares 2 2 2 4 2 2 2 2" xfId="3815" xr:uid="{EC1608CB-556B-4133-9F44-7F085C1663F6}"/>
    <cellStyle name="Separador de milhares 2 2 2 4 2 2 3" xfId="3816" xr:uid="{72A223DC-A55F-4730-890E-1638BC452E80}"/>
    <cellStyle name="Separador de milhares 2 2 2 4 2 2 4" xfId="3813" xr:uid="{17A12F61-54D1-4B76-9448-3AA753AA1F21}"/>
    <cellStyle name="Separador de milhares 2 2 2 4 2 3" xfId="3817" xr:uid="{DB1D4006-A23C-41C7-ADB9-D9CBE4295BC4}"/>
    <cellStyle name="Separador de milhares 2 2 2 4 2 3 2" xfId="3818" xr:uid="{AF0051B2-1106-4729-82D2-F307DB84A53B}"/>
    <cellStyle name="Separador de milhares 2 2 2 4 2 3 2 2" xfId="3819" xr:uid="{81B6EEB4-0172-4916-A32B-EC1211E42611}"/>
    <cellStyle name="Separador de milhares 2 2 2 4 2 3 3" xfId="3820" xr:uid="{1FDD762F-4527-43C6-BEC8-29CE2B220374}"/>
    <cellStyle name="Separador de milhares 2 2 2 4 2 4" xfId="3821" xr:uid="{C9E7D754-AC35-4BF5-A631-9254738F39C1}"/>
    <cellStyle name="Separador de milhares 2 2 2 4 2 4 2" xfId="3822" xr:uid="{D43B9F17-FC9B-415C-965D-5D22E62D38E2}"/>
    <cellStyle name="Separador de milhares 2 2 2 4 2 4 2 2" xfId="3823" xr:uid="{717E2C17-6D83-455F-B4B6-6845AC6D0BBA}"/>
    <cellStyle name="Separador de milhares 2 2 2 4 2 4 3" xfId="3824" xr:uid="{CA6A0994-E48A-4898-B500-42FCAD58405E}"/>
    <cellStyle name="Separador de milhares 2 2 2 4 2 5" xfId="3825" xr:uid="{4A945EE4-C664-41BE-A22D-2A94222C9A8B}"/>
    <cellStyle name="Separador de milhares 2 2 2 4 2 5 2" xfId="3826" xr:uid="{875A4EBC-E887-46FA-A7D7-56D36626F7D3}"/>
    <cellStyle name="Separador de milhares 2 2 2 4 2 6" xfId="3827" xr:uid="{3EDAD527-7831-4F54-816A-02A611977CDF}"/>
    <cellStyle name="Separador de milhares 2 2 2 4 2 6 2" xfId="3828" xr:uid="{EB6FDB18-8073-4103-910F-18C699C7F425}"/>
    <cellStyle name="Separador de milhares 2 2 2 4 2 7" xfId="3829" xr:uid="{80B3493E-C1BF-410E-ADD2-BC93E3FD2838}"/>
    <cellStyle name="Separador de milhares 2 2 2 4 2 8" xfId="3812" xr:uid="{D30D81F4-6734-4E02-881E-D4D648674729}"/>
    <cellStyle name="Separador de milhares 2 2 2 4 3" xfId="1404" xr:uid="{B981FA9B-8187-4CA3-B66F-1576853894C2}"/>
    <cellStyle name="Separador de milhares 2 2 2 4 3 2" xfId="1405" xr:uid="{5D200547-7262-48B3-989D-D99541155F59}"/>
    <cellStyle name="Separador de milhares 2 2 2 4 3 2 2" xfId="3832" xr:uid="{9E246B80-7444-4CBD-B6A5-F52EEB4FA810}"/>
    <cellStyle name="Separador de milhares 2 2 2 4 3 2 2 2" xfId="3833" xr:uid="{B25B0EA3-33FF-4B84-A90C-A3D2D1BD0C99}"/>
    <cellStyle name="Separador de milhares 2 2 2 4 3 2 3" xfId="3834" xr:uid="{0EC846E6-A46D-40EB-863A-AAC816139C0F}"/>
    <cellStyle name="Separador de milhares 2 2 2 4 3 2 4" xfId="3831" xr:uid="{DF1984CB-6622-43FF-BE73-535ACBAF09C5}"/>
    <cellStyle name="Separador de milhares 2 2 2 4 3 3" xfId="3835" xr:uid="{928DA4E6-7F46-48CB-B494-AE79B6C6BC83}"/>
    <cellStyle name="Separador de milhares 2 2 2 4 3 3 2" xfId="3836" xr:uid="{71CCF6F8-4E39-4469-A1C8-4983BDF2B454}"/>
    <cellStyle name="Separador de milhares 2 2 2 4 3 3 2 2" xfId="3837" xr:uid="{EE683EE2-A05C-44C3-8F94-A81494DEE400}"/>
    <cellStyle name="Separador de milhares 2 2 2 4 3 3 3" xfId="3838" xr:uid="{ADE8FEE9-41C8-437F-A841-2A5C78492792}"/>
    <cellStyle name="Separador de milhares 2 2 2 4 3 4" xfId="3839" xr:uid="{A4072D91-89FE-4E82-92D6-8F5B0ECAA0AC}"/>
    <cellStyle name="Separador de milhares 2 2 2 4 3 4 2" xfId="3840" xr:uid="{5A4254EA-B74C-44B6-8880-6B3D1EE60189}"/>
    <cellStyle name="Separador de milhares 2 2 2 4 3 4 2 2" xfId="3841" xr:uid="{6C756942-6EAB-4B02-9863-02FABAFD19F0}"/>
    <cellStyle name="Separador de milhares 2 2 2 4 3 4 3" xfId="3842" xr:uid="{166AD60A-6379-4B0F-B926-7B088CFE7868}"/>
    <cellStyle name="Separador de milhares 2 2 2 4 3 5" xfId="3843" xr:uid="{5A9DD250-3495-4E51-98BD-3854E00929F8}"/>
    <cellStyle name="Separador de milhares 2 2 2 4 3 5 2" xfId="3844" xr:uid="{A1290A00-F6D3-4B49-95EB-CC96033B6B4D}"/>
    <cellStyle name="Separador de milhares 2 2 2 4 3 6" xfId="3845" xr:uid="{F65802FC-50E8-4A04-B854-9DE84A72DBCE}"/>
    <cellStyle name="Separador de milhares 2 2 2 4 3 7" xfId="3830" xr:uid="{2E03596C-696F-4A94-9DA5-901FCDC014F7}"/>
    <cellStyle name="Separador de milhares 2 2 2 4 4" xfId="1406" xr:uid="{AD29D3EA-5A22-4072-8C05-D93E1606B8CF}"/>
    <cellStyle name="Separador de milhares 2 2 2 4 4 2" xfId="3847" xr:uid="{4D98F440-5210-4D0C-889F-998A1FD95561}"/>
    <cellStyle name="Separador de milhares 2 2 2 4 4 2 2" xfId="3848" xr:uid="{25F046D9-83A6-4CE3-AC1D-B3C2B98C8623}"/>
    <cellStyle name="Separador de milhares 2 2 2 4 4 3" xfId="3849" xr:uid="{E783A515-5C97-4B20-8767-C93053ED4552}"/>
    <cellStyle name="Separador de milhares 2 2 2 4 4 4" xfId="3846" xr:uid="{C01EE627-A148-4282-9ED8-8E64A549DC85}"/>
    <cellStyle name="Separador de milhares 2 2 2 4 5" xfId="1407" xr:uid="{4606042D-F6D6-4330-9B1B-B0FB5408BFA5}"/>
    <cellStyle name="Separador de milhares 2 2 2 4 5 2" xfId="3851" xr:uid="{77D8933C-55FE-49C9-953C-0F0482E35A83}"/>
    <cellStyle name="Separador de milhares 2 2 2 4 5 2 2" xfId="3852" xr:uid="{4857B8CF-DF1E-4918-A107-25C5A75F86E0}"/>
    <cellStyle name="Separador de milhares 2 2 2 4 5 3" xfId="3853" xr:uid="{B8D8B44F-864E-40B5-B274-C51BF18F309F}"/>
    <cellStyle name="Separador de milhares 2 2 2 4 5 4" xfId="3850" xr:uid="{F32EB5B7-4FB6-4859-988D-F712AC444A3E}"/>
    <cellStyle name="Separador de milhares 2 2 2 4 6" xfId="3854" xr:uid="{082D0223-C0B2-4082-BCA4-14437078AD3F}"/>
    <cellStyle name="Separador de milhares 2 2 2 4 6 2" xfId="3855" xr:uid="{0FEF2614-21EE-425C-8E1B-5E44438FB3B9}"/>
    <cellStyle name="Separador de milhares 2 2 2 4 6 2 2" xfId="3856" xr:uid="{635F6983-C250-4114-9B7A-0600DBCC6F1F}"/>
    <cellStyle name="Separador de milhares 2 2 2 4 6 3" xfId="3857" xr:uid="{576D9BAB-6E23-47DC-9702-408A6F7A8326}"/>
    <cellStyle name="Separador de milhares 2 2 2 4 7" xfId="3858" xr:uid="{09CC8D96-3788-4F01-8840-19E9600B6C91}"/>
    <cellStyle name="Separador de milhares 2 2 2 4 7 2" xfId="3859" xr:uid="{A6D7300D-5280-4A27-B801-F82ADE5C0373}"/>
    <cellStyle name="Separador de milhares 2 2 2 4 7 2 2" xfId="3860" xr:uid="{7CEB3898-85D8-4BD6-A731-1DFCC769B60D}"/>
    <cellStyle name="Separador de milhares 2 2 2 4 7 3" xfId="3861" xr:uid="{DDE54761-8DE3-47B7-8D49-5A4960E4CD61}"/>
    <cellStyle name="Separador de milhares 2 2 2 4 8" xfId="3862" xr:uid="{682CA718-D9BA-466B-A928-26A926AB1DB3}"/>
    <cellStyle name="Separador de milhares 2 2 2 4 8 2" xfId="3863" xr:uid="{309AE189-B736-4E34-A22D-820C0E8A9574}"/>
    <cellStyle name="Separador de milhares 2 2 2 4 9" xfId="3864" xr:uid="{F13D2AEC-08CB-4A67-A7B1-01F48AAACCAE}"/>
    <cellStyle name="Separador de milhares 2 2 2 5" xfId="1408" xr:uid="{11509B9E-1B61-4C75-9659-D34B8028BAA3}"/>
    <cellStyle name="Separador de milhares 2 2 2 5 10" xfId="3866" xr:uid="{0B311F8B-C798-4987-8730-4AF3272A3A37}"/>
    <cellStyle name="Separador de milhares 2 2 2 5 11" xfId="3865" xr:uid="{9DCBC549-6A44-4F48-9C82-E04A8D2FEF83}"/>
    <cellStyle name="Separador de milhares 2 2 2 5 2" xfId="1409" xr:uid="{FE9821D2-1C6E-4B32-B940-EB36FE8F9376}"/>
    <cellStyle name="Separador de milhares 2 2 2 5 2 2" xfId="1410" xr:uid="{A97D1D7A-43F3-413E-AA66-076B51BB183E}"/>
    <cellStyle name="Separador de milhares 2 2 2 5 2 2 2" xfId="3869" xr:uid="{94CE12BA-7A7B-4EB7-AB9D-32317B6E2A38}"/>
    <cellStyle name="Separador de milhares 2 2 2 5 2 2 2 2" xfId="3870" xr:uid="{667B46D2-D533-48FF-B75D-6A70595D6109}"/>
    <cellStyle name="Separador de milhares 2 2 2 5 2 2 3" xfId="3871" xr:uid="{987B0A96-03EF-4B13-99B1-14B9B36404E4}"/>
    <cellStyle name="Separador de milhares 2 2 2 5 2 2 4" xfId="3868" xr:uid="{BCA774AE-B164-44EC-90ED-E2B841EBD969}"/>
    <cellStyle name="Separador de milhares 2 2 2 5 2 3" xfId="3872" xr:uid="{54B9D98E-0E6D-4A33-A965-91D78982D42A}"/>
    <cellStyle name="Separador de milhares 2 2 2 5 2 3 2" xfId="3873" xr:uid="{B5B3C705-D290-41E7-8BAC-952386D88117}"/>
    <cellStyle name="Separador de milhares 2 2 2 5 2 3 2 2" xfId="3874" xr:uid="{1710DD80-555F-42D4-8545-C8ED532F135B}"/>
    <cellStyle name="Separador de milhares 2 2 2 5 2 3 3" xfId="3875" xr:uid="{8EAC1D74-6180-4B60-A50F-F8F1AC49F3EA}"/>
    <cellStyle name="Separador de milhares 2 2 2 5 2 4" xfId="3876" xr:uid="{0A2F9B3B-0824-4A3C-A4CE-08D1B60AADC1}"/>
    <cellStyle name="Separador de milhares 2 2 2 5 2 4 2" xfId="3877" xr:uid="{8D929606-A69C-418F-9FFD-16CC073CFB20}"/>
    <cellStyle name="Separador de milhares 2 2 2 5 2 4 2 2" xfId="3878" xr:uid="{A5186439-299A-4221-B3B0-F33393E4D5A9}"/>
    <cellStyle name="Separador de milhares 2 2 2 5 2 4 3" xfId="3879" xr:uid="{5CF1B8F1-07EF-4547-9EA1-721601074AAC}"/>
    <cellStyle name="Separador de milhares 2 2 2 5 2 5" xfId="3880" xr:uid="{ED0CA764-622E-4BF0-BED4-C4AD9C47ECFC}"/>
    <cellStyle name="Separador de milhares 2 2 2 5 2 5 2" xfId="3881" xr:uid="{4C65B5D5-A350-4F6A-B8D2-5F62DCF76CF6}"/>
    <cellStyle name="Separador de milhares 2 2 2 5 2 6" xfId="3882" xr:uid="{0003517B-A965-4093-B662-AA808AA4E3CE}"/>
    <cellStyle name="Separador de milhares 2 2 2 5 2 6 2" xfId="3883" xr:uid="{DC6D25D3-44DC-453B-AD72-41671479F2DE}"/>
    <cellStyle name="Separador de milhares 2 2 2 5 2 7" xfId="3884" xr:uid="{EE550BB1-4012-4225-A508-DD1E42D14C5C}"/>
    <cellStyle name="Separador de milhares 2 2 2 5 2 8" xfId="3867" xr:uid="{C84A8673-C259-4108-B508-1904D6E7ECF5}"/>
    <cellStyle name="Separador de milhares 2 2 2 5 3" xfId="1411" xr:uid="{4E20932A-6E89-4FD6-888C-5E648B882795}"/>
    <cellStyle name="Separador de milhares 2 2 2 5 3 2" xfId="1412" xr:uid="{D735E979-9E97-49F9-B404-57C9D02CCDCC}"/>
    <cellStyle name="Separador de milhares 2 2 2 5 3 2 2" xfId="3887" xr:uid="{19052496-DAAA-48E2-ADBB-6EC0CFD68B41}"/>
    <cellStyle name="Separador de milhares 2 2 2 5 3 2 3" xfId="3886" xr:uid="{9A611569-3BDA-4AC5-9490-001B856F7348}"/>
    <cellStyle name="Separador de milhares 2 2 2 5 3 3" xfId="3888" xr:uid="{D20EB362-E9DD-4E6D-A9B7-FCC03E563EAD}"/>
    <cellStyle name="Separador de milhares 2 2 2 5 3 3 2" xfId="3889" xr:uid="{8FE9C93E-4B2C-44BC-93A9-8CE60C7430C2}"/>
    <cellStyle name="Separador de milhares 2 2 2 5 3 4" xfId="3890" xr:uid="{0C50B184-D3B0-4C76-83F8-1069EECF37BB}"/>
    <cellStyle name="Separador de milhares 2 2 2 5 3 4 2" xfId="3891" xr:uid="{64A52527-8267-419A-A1DD-22092C87F84F}"/>
    <cellStyle name="Separador de milhares 2 2 2 5 3 5" xfId="3892" xr:uid="{810A7FB9-CD18-4A79-B670-81437E728A44}"/>
    <cellStyle name="Separador de milhares 2 2 2 5 3 5 2" xfId="3893" xr:uid="{7851F06E-F362-4F72-BBBC-882195C80929}"/>
    <cellStyle name="Separador de milhares 2 2 2 5 3 6" xfId="3894" xr:uid="{1BBC9268-29C0-4D49-A8EA-CAEAADDD016B}"/>
    <cellStyle name="Separador de milhares 2 2 2 5 3 7" xfId="3885" xr:uid="{4FAF2F4E-E12E-4D66-9C7E-19E346978B88}"/>
    <cellStyle name="Separador de milhares 2 2 2 5 4" xfId="1413" xr:uid="{FA6B4FAF-5EFD-4624-97C8-68FEACDEC889}"/>
    <cellStyle name="Separador de milhares 2 2 2 5 4 2" xfId="3896" xr:uid="{69CC7B9E-99C3-4727-9952-30791E5497E5}"/>
    <cellStyle name="Separador de milhares 2 2 2 5 4 2 2" xfId="3897" xr:uid="{7F374F46-944C-4A4B-8167-132DCAA3507E}"/>
    <cellStyle name="Separador de milhares 2 2 2 5 4 3" xfId="3898" xr:uid="{35ADC937-4F3B-4287-A3B7-635C4B27AD33}"/>
    <cellStyle name="Separador de milhares 2 2 2 5 4 3 2" xfId="3899" xr:uid="{081DF31C-F302-49FE-B7CA-D59DF05BC5B3}"/>
    <cellStyle name="Separador de milhares 2 2 2 5 4 4" xfId="3900" xr:uid="{0ED30B0D-E0BD-472E-8654-1C50D070D5EC}"/>
    <cellStyle name="Separador de milhares 2 2 2 5 4 4 2" xfId="3901" xr:uid="{AE79F167-E26B-4FF6-82B9-9C5AA6C49AC5}"/>
    <cellStyle name="Separador de milhares 2 2 2 5 4 5" xfId="3902" xr:uid="{E60A84B1-0745-4C1B-B481-8CE358139BFF}"/>
    <cellStyle name="Separador de milhares 2 2 2 5 4 5 2" xfId="3903" xr:uid="{84E76A40-C4DA-4AD7-87C5-5FFD981432F6}"/>
    <cellStyle name="Separador de milhares 2 2 2 5 4 6" xfId="3904" xr:uid="{81634487-C86A-4824-9E41-E061040862C1}"/>
    <cellStyle name="Separador de milhares 2 2 2 5 4 7" xfId="3895" xr:uid="{20FA3DA7-F7B0-4F2D-9CC5-2BF94ED50CFA}"/>
    <cellStyle name="Separador de milhares 2 2 2 5 5" xfId="1414" xr:uid="{BC2FFD13-D76A-420E-9501-3E699B4F9EEE}"/>
    <cellStyle name="Separador de milhares 2 2 2 5 5 2" xfId="3906" xr:uid="{A2DC0A12-C41C-4D0A-B7D2-850949257981}"/>
    <cellStyle name="Separador de milhares 2 2 2 5 5 2 2" xfId="3907" xr:uid="{C8AD8CDF-9D5B-4B0B-BE1C-2E8E9DCA1706}"/>
    <cellStyle name="Separador de milhares 2 2 2 5 5 3" xfId="3908" xr:uid="{A9F18C4A-26C2-4262-BF2C-E093705D88E0}"/>
    <cellStyle name="Separador de milhares 2 2 2 5 5 4" xfId="3905" xr:uid="{16F36B55-A8A8-4EB3-AE4E-993916CC8B8E}"/>
    <cellStyle name="Separador de milhares 2 2 2 5 6" xfId="3909" xr:uid="{1DF92818-AF07-47FA-A968-6DB824AF393F}"/>
    <cellStyle name="Separador de milhares 2 2 2 5 6 2" xfId="3910" xr:uid="{1A73277C-25CA-47F3-B02C-C09801A884A2}"/>
    <cellStyle name="Separador de milhares 2 2 2 5 6 2 2" xfId="3911" xr:uid="{664492A3-83AB-46B2-BCE9-9941CE010503}"/>
    <cellStyle name="Separador de milhares 2 2 2 5 6 3" xfId="3912" xr:uid="{BC0FAF2F-1AF6-4D4E-98A7-0F83BA175899}"/>
    <cellStyle name="Separador de milhares 2 2 2 5 7" xfId="3913" xr:uid="{6B737A92-8EFD-41C6-9F16-64FF3EABB7C1}"/>
    <cellStyle name="Separador de milhares 2 2 2 5 7 2" xfId="3914" xr:uid="{A4CF4610-3E49-47DF-A21A-2724D0E14C16}"/>
    <cellStyle name="Separador de milhares 2 2 2 5 7 2 2" xfId="3915" xr:uid="{2407A505-27F4-41E4-840B-7EC5577D5371}"/>
    <cellStyle name="Separador de milhares 2 2 2 5 7 3" xfId="3916" xr:uid="{3123040E-E8DD-4C15-B8ED-DE1AF71525E2}"/>
    <cellStyle name="Separador de milhares 2 2 2 5 8" xfId="3917" xr:uid="{2E26ECFA-CC59-4797-B30A-5DC907066B11}"/>
    <cellStyle name="Separador de milhares 2 2 2 5 8 2" xfId="3918" xr:uid="{A0824739-46CB-4AFF-AD10-7079A347C881}"/>
    <cellStyle name="Separador de milhares 2 2 2 5 8 2 2" xfId="3919" xr:uid="{4DE03D4D-B653-42DF-8D49-FDABA2E9EA15}"/>
    <cellStyle name="Separador de milhares 2 2 2 5 8 3" xfId="3920" xr:uid="{5FB496FD-A616-4762-ACB5-1BAC1E91538A}"/>
    <cellStyle name="Separador de milhares 2 2 2 5 9" xfId="3921" xr:uid="{B2C4DBB1-234C-414B-AFA2-85299390EC28}"/>
    <cellStyle name="Separador de milhares 2 2 2 5 9 2" xfId="3922" xr:uid="{C2A9E6AC-9C53-4D9E-8041-C8B0BFE56898}"/>
    <cellStyle name="Separador de milhares 2 2 2 6" xfId="1415" xr:uid="{96EC50E3-1CCE-4A1C-AF53-37CA9099FB8A}"/>
    <cellStyle name="Separador de milhares 2 2 2 6 2" xfId="1416" xr:uid="{0649F4A8-F2FE-4111-973B-768A92E3D958}"/>
    <cellStyle name="Separador de milhares 2 2 2 6 2 2" xfId="1417" xr:uid="{DD760073-37E5-42B3-82CF-99AFE7C0947D}"/>
    <cellStyle name="Separador de milhares 2 2 2 6 2 2 2" xfId="3926" xr:uid="{D6E95CD2-ADCC-4196-B7E3-0C6226CA0D5A}"/>
    <cellStyle name="Separador de milhares 2 2 2 6 2 2 3" xfId="3925" xr:uid="{2AB7B35A-B507-407E-8383-B40CA9B8A1F7}"/>
    <cellStyle name="Separador de milhares 2 2 2 6 2 3" xfId="3927" xr:uid="{F460447B-1CC2-48FF-A7C9-2278D1A9BA58}"/>
    <cellStyle name="Separador de milhares 2 2 2 6 2 4" xfId="3924" xr:uid="{789D19FA-F655-48D6-8734-3A355055BDFC}"/>
    <cellStyle name="Separador de milhares 2 2 2 6 3" xfId="1418" xr:uid="{38D4B3F8-F4B3-4F29-B74E-1A16DC3BD0E8}"/>
    <cellStyle name="Separador de milhares 2 2 2 6 3 2" xfId="1419" xr:uid="{66705CDD-635F-4825-AC21-3014B81B0D19}"/>
    <cellStyle name="Separador de milhares 2 2 2 6 3 2 2" xfId="3930" xr:uid="{E65FA9C5-86C8-4D3D-9EE0-A067AA529318}"/>
    <cellStyle name="Separador de milhares 2 2 2 6 3 2 3" xfId="3929" xr:uid="{AE89AC65-C4F6-43A8-992C-1112B64ED8ED}"/>
    <cellStyle name="Separador de milhares 2 2 2 6 3 3" xfId="3931" xr:uid="{6A49674D-2FED-45AC-8327-290766EC9183}"/>
    <cellStyle name="Separador de milhares 2 2 2 6 3 4" xfId="3928" xr:uid="{AF179C89-87A2-4E5E-8D02-C1206330EEBF}"/>
    <cellStyle name="Separador de milhares 2 2 2 6 4" xfId="1420" xr:uid="{2F2B5CB0-40B8-4B5D-BE63-5EDC37B1EC8F}"/>
    <cellStyle name="Separador de milhares 2 2 2 6 4 2" xfId="3933" xr:uid="{05E874E9-E152-4F73-8A34-9551625CB694}"/>
    <cellStyle name="Separador de milhares 2 2 2 6 4 2 2" xfId="3934" xr:uid="{86A01FF6-5407-474E-9859-75AA7D4D5BDF}"/>
    <cellStyle name="Separador de milhares 2 2 2 6 4 3" xfId="3935" xr:uid="{B4FADD6B-77E9-4BF9-8976-D6E8F2E8FBC2}"/>
    <cellStyle name="Separador de milhares 2 2 2 6 4 4" xfId="3932" xr:uid="{087B2E5A-19B7-47A7-8F0E-1D7408762619}"/>
    <cellStyle name="Separador de milhares 2 2 2 6 5" xfId="3936" xr:uid="{DCD503C3-068E-4043-B32D-CD283F701CCA}"/>
    <cellStyle name="Separador de milhares 2 2 2 6 5 2" xfId="3937" xr:uid="{4AF99772-8B43-4112-88F4-2BDE2A9D7F6D}"/>
    <cellStyle name="Separador de milhares 2 2 2 6 6" xfId="3938" xr:uid="{E596DEDB-AE33-4E8F-A94B-BEEDD7C5A913}"/>
    <cellStyle name="Separador de milhares 2 2 2 6 6 2" xfId="3939" xr:uid="{789363C2-20D6-4F1C-8981-7F786691580A}"/>
    <cellStyle name="Separador de milhares 2 2 2 6 7" xfId="3940" xr:uid="{6A06C3AB-49E9-4393-BC6A-C347E43B8AE1}"/>
    <cellStyle name="Separador de milhares 2 2 2 6 8" xfId="3923" xr:uid="{79B2C5DF-DF4D-4FCF-B812-CFA8A623A15C}"/>
    <cellStyle name="Separador de milhares 2 2 2 7" xfId="1421" xr:uid="{C9644E49-C3DD-4FCC-BB7B-2632B1D57076}"/>
    <cellStyle name="Separador de milhares 2 2 2 7 2" xfId="1422" xr:uid="{7A164BCC-A8A0-45E1-9C03-FFACFA51B8E1}"/>
    <cellStyle name="Separador de milhares 2 2 2 7 2 2" xfId="3943" xr:uid="{7FE76C9D-BCAD-4232-A0C7-38404CACC6FB}"/>
    <cellStyle name="Separador de milhares 2 2 2 7 2 2 2" xfId="3944" xr:uid="{8AAFE9A1-5055-45D4-915C-EE3B90426367}"/>
    <cellStyle name="Separador de milhares 2 2 2 7 2 3" xfId="3945" xr:uid="{F2ED2B57-8BCB-40B1-906A-8BD49EADB178}"/>
    <cellStyle name="Separador de milhares 2 2 2 7 2 4" xfId="3942" xr:uid="{99AB71D1-6807-402B-9921-C1BA1B8C87BB}"/>
    <cellStyle name="Separador de milhares 2 2 2 7 3" xfId="1423" xr:uid="{AFB0C1D5-006B-471F-B043-355510303B5F}"/>
    <cellStyle name="Separador de milhares 2 2 2 7 3 2" xfId="3947" xr:uid="{54147A7E-EC87-425F-AE4E-9F3015743B9E}"/>
    <cellStyle name="Separador de milhares 2 2 2 7 3 2 2" xfId="3948" xr:uid="{274D3B6F-35A3-4676-AF56-17F618EFF983}"/>
    <cellStyle name="Separador de milhares 2 2 2 7 3 3" xfId="3949" xr:uid="{420E6290-4DBD-4D61-9216-CF7CA149C3BE}"/>
    <cellStyle name="Separador de milhares 2 2 2 7 3 4" xfId="3946" xr:uid="{8A07E245-D5FC-4AD8-BFED-1B6F8888E5BF}"/>
    <cellStyle name="Separador de milhares 2 2 2 7 4" xfId="3950" xr:uid="{9A3A52A3-C1E2-4B46-ACDA-19B216485CE9}"/>
    <cellStyle name="Separador de milhares 2 2 2 7 4 2" xfId="3951" xr:uid="{136FB99E-5B34-4323-A96E-C388A435DE4D}"/>
    <cellStyle name="Separador de milhares 2 2 2 7 4 2 2" xfId="3952" xr:uid="{FA705059-693A-4D96-81E6-DE5C77FF4C93}"/>
    <cellStyle name="Separador de milhares 2 2 2 7 4 3" xfId="3953" xr:uid="{355041C5-B430-4E87-9D37-440D7E573032}"/>
    <cellStyle name="Separador de milhares 2 2 2 7 5" xfId="3954" xr:uid="{24264002-04B7-4079-8EEB-12335BDEF096}"/>
    <cellStyle name="Separador de milhares 2 2 2 7 5 2" xfId="3955" xr:uid="{43A1749E-1D88-4DAC-8288-E783D1847FCF}"/>
    <cellStyle name="Separador de milhares 2 2 2 7 6" xfId="3956" xr:uid="{18558583-4E9D-4450-89BB-7808A0B82A91}"/>
    <cellStyle name="Separador de milhares 2 2 2 7 6 2" xfId="3957" xr:uid="{AE068E29-4B03-4BAF-B8BC-284506AB9EB0}"/>
    <cellStyle name="Separador de milhares 2 2 2 7 7" xfId="3958" xr:uid="{35C86957-4C8D-4541-9731-01F6078D341A}"/>
    <cellStyle name="Separador de milhares 2 2 2 7 8" xfId="3941" xr:uid="{BD60CC8C-BEAE-4A1E-A09F-D5804B57F076}"/>
    <cellStyle name="Separador de milhares 2 2 2 8" xfId="1424" xr:uid="{5523AAC5-0ACA-46A3-8814-558E7432B3A5}"/>
    <cellStyle name="Separador de milhares 2 2 2 8 2" xfId="1425" xr:uid="{702B642E-B24F-4356-A6C5-3C896C7DF733}"/>
    <cellStyle name="Separador de milhares 2 2 2 8 2 2" xfId="3961" xr:uid="{C08C26AA-509A-43AA-BE13-E2BC9262DAE4}"/>
    <cellStyle name="Separador de milhares 2 2 2 8 2 3" xfId="3960" xr:uid="{C9D8EC6D-9220-4B5C-8D13-A38BC9C9539B}"/>
    <cellStyle name="Separador de milhares 2 2 2 8 3" xfId="1426" xr:uid="{50FD51FB-2E57-4EFE-9A33-27E46B42E7D5}"/>
    <cellStyle name="Separador de milhares 2 2 2 8 3 2" xfId="3963" xr:uid="{23BF428F-B948-484A-A62E-B0245BCE1546}"/>
    <cellStyle name="Separador de milhares 2 2 2 8 3 3" xfId="3962" xr:uid="{F0DC4440-75D8-4957-95E0-88B9529963E8}"/>
    <cellStyle name="Separador de milhares 2 2 2 8 4" xfId="3964" xr:uid="{5F7436E1-55BD-4379-B420-8C4EFB0D8A50}"/>
    <cellStyle name="Separador de milhares 2 2 2 8 4 2" xfId="3965" xr:uid="{AE856EA2-B2D2-4D55-8EC5-B848B9B4885C}"/>
    <cellStyle name="Separador de milhares 2 2 2 8 5" xfId="3966" xr:uid="{1A5BA0F2-F46E-445C-A942-AEE566EBE2BD}"/>
    <cellStyle name="Separador de milhares 2 2 2 8 6" xfId="3959" xr:uid="{33C8CCAA-00CA-41EE-8BC4-3042F991E040}"/>
    <cellStyle name="Separador de milhares 2 2 2 9" xfId="1427" xr:uid="{729F68A1-2386-431C-B679-486AD2B16334}"/>
    <cellStyle name="Separador de milhares 2 2 2 9 2" xfId="3968" xr:uid="{CD2EBAA7-0E39-4777-8FE2-4C551629099D}"/>
    <cellStyle name="Separador de milhares 2 2 2 9 2 2" xfId="3969" xr:uid="{31954827-D7C2-4477-948D-2E69F47DFB1B}"/>
    <cellStyle name="Separador de milhares 2 2 2 9 3" xfId="3970" xr:uid="{2F615A14-DABB-434F-BAF5-A4B32882432B}"/>
    <cellStyle name="Separador de milhares 2 2 2 9 4" xfId="3967" xr:uid="{32CB2D5E-2086-404F-ADC7-77F75F7F0340}"/>
    <cellStyle name="Separador de milhares 2 2 3" xfId="1428" xr:uid="{E97C8BBD-14FA-4D5F-A07E-89A0FEF460DE}"/>
    <cellStyle name="Separador de milhares 2 2 3 10" xfId="3972" xr:uid="{5738CDBE-754B-46BA-B926-B51FF042286A}"/>
    <cellStyle name="Separador de milhares 2 2 3 11" xfId="3971" xr:uid="{3265F8E7-019B-4AF9-8E27-9D1B9E5172B7}"/>
    <cellStyle name="Separador de milhares 2 2 3 2" xfId="1429" xr:uid="{2788E00E-25D8-470F-AEC9-F0F65D57109A}"/>
    <cellStyle name="Separador de milhares 2 2 3 2 10" xfId="3973" xr:uid="{67C04D79-14CA-473E-A087-2599CBCA339E}"/>
    <cellStyle name="Separador de milhares 2 2 3 2 2" xfId="1430" xr:uid="{F81B8B33-6B21-4E5D-9B03-12E83262F9DF}"/>
    <cellStyle name="Separador de milhares 2 2 3 2 2 2" xfId="1431" xr:uid="{0A5C28B3-4826-4D89-B8D5-08EA41A862E1}"/>
    <cellStyle name="Separador de milhares 2 2 3 2 2 2 2" xfId="1432" xr:uid="{4B28259D-2BE2-4582-BEFE-ADA56D873B00}"/>
    <cellStyle name="Separador de milhares 2 2 3 2 2 2 2 2" xfId="3977" xr:uid="{47E200D4-726E-46F5-923D-795AB20AC971}"/>
    <cellStyle name="Separador de milhares 2 2 3 2 2 2 2 3" xfId="3976" xr:uid="{A866784A-EC4F-4C60-9BF5-774367A41101}"/>
    <cellStyle name="Separador de milhares 2 2 3 2 2 2 3" xfId="3978" xr:uid="{9FB58B18-66C8-4E41-B89B-2FE428704043}"/>
    <cellStyle name="Separador de milhares 2 2 3 2 2 2 4" xfId="3975" xr:uid="{AEB1E622-475A-4452-A579-2606173DAC32}"/>
    <cellStyle name="Separador de milhares 2 2 3 2 2 3" xfId="1433" xr:uid="{259A010C-CD1B-42C7-8494-21FC4B9E31B4}"/>
    <cellStyle name="Separador de milhares 2 2 3 2 2 3 2" xfId="1434" xr:uid="{A24240B6-F795-4E2C-96A3-602BEE169A0B}"/>
    <cellStyle name="Separador de milhares 2 2 3 2 2 3 2 2" xfId="3981" xr:uid="{9BC453A7-6EE8-4D8D-A810-990B90F07902}"/>
    <cellStyle name="Separador de milhares 2 2 3 2 2 3 2 3" xfId="3980" xr:uid="{DDAA1C78-1203-4862-B06E-2595CC9DA4E6}"/>
    <cellStyle name="Separador de milhares 2 2 3 2 2 3 3" xfId="3982" xr:uid="{1DC25806-98AD-4237-83F9-F35E1BFDA97A}"/>
    <cellStyle name="Separador de milhares 2 2 3 2 2 3 4" xfId="3979" xr:uid="{41A5AE20-BC41-4821-8AF6-2A6549B5B22E}"/>
    <cellStyle name="Separador de milhares 2 2 3 2 2 4" xfId="1435" xr:uid="{131DFE72-4B32-483F-94A2-227EF80B04C8}"/>
    <cellStyle name="Separador de milhares 2 2 3 2 2 4 2" xfId="3984" xr:uid="{79F317C1-52B1-4822-8145-1FB77DCAEB8A}"/>
    <cellStyle name="Separador de milhares 2 2 3 2 2 4 2 2" xfId="3985" xr:uid="{EEAC5992-E86F-4299-9504-D4FBBFB4D3EF}"/>
    <cellStyle name="Separador de milhares 2 2 3 2 2 4 3" xfId="3986" xr:uid="{D2E5A48B-67CE-40C9-B969-6A5EC7687D3D}"/>
    <cellStyle name="Separador de milhares 2 2 3 2 2 4 4" xfId="3983" xr:uid="{CDEAAAB3-1A01-4132-952E-F337EE139B26}"/>
    <cellStyle name="Separador de milhares 2 2 3 2 2 5" xfId="1436" xr:uid="{EF2D82F8-1690-4DFC-8536-486C70C72B7E}"/>
    <cellStyle name="Separador de milhares 2 2 3 2 2 5 2" xfId="3988" xr:uid="{D0B10887-3CB0-482F-8224-F95B5099AB6B}"/>
    <cellStyle name="Separador de milhares 2 2 3 2 2 5 3" xfId="3987" xr:uid="{FAE199EC-5DDD-4101-AB59-AD2268254914}"/>
    <cellStyle name="Separador de milhares 2 2 3 2 2 6" xfId="3989" xr:uid="{AE7F9296-B966-4030-B632-AA022E96A909}"/>
    <cellStyle name="Separador de milhares 2 2 3 2 2 6 2" xfId="3990" xr:uid="{BB9B8A14-DDBF-4564-A7D5-33150F2E0D83}"/>
    <cellStyle name="Separador de milhares 2 2 3 2 2 7" xfId="3991" xr:uid="{A7B721E1-8204-46E2-B8D8-AFEC356F6457}"/>
    <cellStyle name="Separador de milhares 2 2 3 2 2 8" xfId="3974" xr:uid="{1746D493-6CDB-41D5-8FB8-9C5989CF4145}"/>
    <cellStyle name="Separador de milhares 2 2 3 2 3" xfId="1437" xr:uid="{747F9E9A-3930-49CD-AFAC-B8C635DCFD3B}"/>
    <cellStyle name="Separador de milhares 2 2 3 2 3 2" xfId="1438" xr:uid="{D4DC1342-26D1-47E2-84B4-5AEFB5312517}"/>
    <cellStyle name="Separador de milhares 2 2 3 2 3 2 2" xfId="1439" xr:uid="{7BC32AEF-6A1C-4FEF-AE88-27819044F487}"/>
    <cellStyle name="Separador de milhares 2 2 3 2 3 2 2 2" xfId="3995" xr:uid="{430077C3-5BB5-4AC1-B719-1728F99FECE9}"/>
    <cellStyle name="Separador de milhares 2 2 3 2 3 2 2 3" xfId="3994" xr:uid="{8608D1F2-D482-4DDA-B34C-A94DEFD390AC}"/>
    <cellStyle name="Separador de milhares 2 2 3 2 3 2 3" xfId="3996" xr:uid="{CF4F39C5-4A57-4782-8940-35A6BDE45D3F}"/>
    <cellStyle name="Separador de milhares 2 2 3 2 3 2 4" xfId="3993" xr:uid="{21E3166C-3BBF-43F9-A7BB-EBF6C01F12F5}"/>
    <cellStyle name="Separador de milhares 2 2 3 2 3 3" xfId="1440" xr:uid="{397732E9-AA3D-4019-87CA-3DE2907042EA}"/>
    <cellStyle name="Separador de milhares 2 2 3 2 3 3 2" xfId="1441" xr:uid="{6647FA1B-B5D2-4D83-AE7A-ACCDB50416FF}"/>
    <cellStyle name="Separador de milhares 2 2 3 2 3 3 2 2" xfId="3999" xr:uid="{F01CCB6A-27A1-4817-A59B-D638FF556767}"/>
    <cellStyle name="Separador de milhares 2 2 3 2 3 3 2 3" xfId="3998" xr:uid="{B1596285-2C7C-403A-92AD-97270977A9EE}"/>
    <cellStyle name="Separador de milhares 2 2 3 2 3 3 3" xfId="4000" xr:uid="{7C52933D-C0F1-44A5-B9EC-4F9D08749346}"/>
    <cellStyle name="Separador de milhares 2 2 3 2 3 3 4" xfId="3997" xr:uid="{0B06F87D-6F47-40A1-A6AB-A6BE02C4B396}"/>
    <cellStyle name="Separador de milhares 2 2 3 2 3 4" xfId="1442" xr:uid="{E4374FC6-D36C-4D06-A375-1BD7F2C94720}"/>
    <cellStyle name="Separador de milhares 2 2 3 2 3 4 2" xfId="4002" xr:uid="{76194965-FC1D-4985-903B-8F72D3D1608F}"/>
    <cellStyle name="Separador de milhares 2 2 3 2 3 4 2 2" xfId="4003" xr:uid="{E482097F-1230-45BF-A775-F10F55666A84}"/>
    <cellStyle name="Separador de milhares 2 2 3 2 3 4 3" xfId="4004" xr:uid="{71804953-614E-41E6-A5AA-1700C66E0FDC}"/>
    <cellStyle name="Separador de milhares 2 2 3 2 3 4 4" xfId="4001" xr:uid="{5793380D-4446-4B69-9027-F670A01FF824}"/>
    <cellStyle name="Separador de milhares 2 2 3 2 3 5" xfId="1443" xr:uid="{3AF44E9C-5619-4A01-915B-7DF82397EBDC}"/>
    <cellStyle name="Separador de milhares 2 2 3 2 3 5 2" xfId="4006" xr:uid="{A16C921D-5B3F-4E67-B8B8-1797106809B6}"/>
    <cellStyle name="Separador de milhares 2 2 3 2 3 5 3" xfId="4005" xr:uid="{265ED9C1-0919-4C98-A88B-419DD0F7D818}"/>
    <cellStyle name="Separador de milhares 2 2 3 2 3 6" xfId="4007" xr:uid="{5B58FE44-06BB-4260-89BD-096A3EDB8653}"/>
    <cellStyle name="Separador de milhares 2 2 3 2 3 7" xfId="3992" xr:uid="{208C9907-09D2-4739-B4FB-04B4C0ADDC6C}"/>
    <cellStyle name="Separador de milhares 2 2 3 2 4" xfId="1444" xr:uid="{902C8BB0-A375-4DDB-9513-D1F4EEAB1178}"/>
    <cellStyle name="Separador de milhares 2 2 3 2 4 2" xfId="1445" xr:uid="{3A83D7DF-F7DB-4FE6-81AA-789A6F044CAB}"/>
    <cellStyle name="Separador de milhares 2 2 3 2 4 2 2" xfId="4010" xr:uid="{D66998E0-3628-41D6-8752-B0C25B8ED09A}"/>
    <cellStyle name="Separador de milhares 2 2 3 2 4 2 3" xfId="4009" xr:uid="{A1E598F5-3034-4A14-B89F-523C7E055BCE}"/>
    <cellStyle name="Separador de milhares 2 2 3 2 4 3" xfId="4011" xr:uid="{AD0C0D2C-17AB-4AA5-BE1D-D5934CF51DA5}"/>
    <cellStyle name="Separador de milhares 2 2 3 2 4 4" xfId="4008" xr:uid="{5D3754BB-A83E-4F08-8442-4A867654001D}"/>
    <cellStyle name="Separador de milhares 2 2 3 2 5" xfId="1446" xr:uid="{A5DB1B41-7403-4C11-AE97-4715438A8D9F}"/>
    <cellStyle name="Separador de milhares 2 2 3 2 5 2" xfId="1447" xr:uid="{3FE44BAF-532D-429E-AD5F-65994A8CAF0A}"/>
    <cellStyle name="Separador de milhares 2 2 3 2 5 2 2" xfId="4014" xr:uid="{83FB8250-6F80-4C61-A8B1-C6C78CBAC49E}"/>
    <cellStyle name="Separador de milhares 2 2 3 2 5 2 3" xfId="4013" xr:uid="{47FDFC2F-BFAA-4901-B99D-4A36F1BF4E6F}"/>
    <cellStyle name="Separador de milhares 2 2 3 2 5 3" xfId="4015" xr:uid="{19F09227-F9AD-482B-87DD-FB3666958169}"/>
    <cellStyle name="Separador de milhares 2 2 3 2 5 4" xfId="4012" xr:uid="{B3A11995-0687-4AC1-BDAC-1027CF27C4AE}"/>
    <cellStyle name="Separador de milhares 2 2 3 2 6" xfId="1448" xr:uid="{56CF93DB-7C5A-429C-A037-3916A74497BE}"/>
    <cellStyle name="Separador de milhares 2 2 3 2 6 2" xfId="4017" xr:uid="{4188CE00-EF4C-41A5-8699-15AEEA6ECB33}"/>
    <cellStyle name="Separador de milhares 2 2 3 2 6 2 2" xfId="4018" xr:uid="{0A280318-570F-4D30-839B-7A17663CC728}"/>
    <cellStyle name="Separador de milhares 2 2 3 2 6 3" xfId="4019" xr:uid="{047AEFFE-AE4C-4DA3-BF13-C908FF301521}"/>
    <cellStyle name="Separador de milhares 2 2 3 2 6 4" xfId="4016" xr:uid="{FB8957B0-4A3B-4620-8524-1BB01C227983}"/>
    <cellStyle name="Separador de milhares 2 2 3 2 7" xfId="1449" xr:uid="{6ADFF2F3-D889-4823-8C07-233137125BD3}"/>
    <cellStyle name="Separador de milhares 2 2 3 2 7 2" xfId="4021" xr:uid="{E8BF178B-A991-4392-96F9-302D5849EC98}"/>
    <cellStyle name="Separador de milhares 2 2 3 2 7 2 2" xfId="4022" xr:uid="{7250EB93-02CB-4AEC-9E94-C673E75A6DFE}"/>
    <cellStyle name="Separador de milhares 2 2 3 2 7 3" xfId="4023" xr:uid="{073FE4AF-03C6-4DFE-B6E5-4EE1AD6AE417}"/>
    <cellStyle name="Separador de milhares 2 2 3 2 7 4" xfId="4020" xr:uid="{99F94BCA-C329-4343-8557-8FB49C0D93CA}"/>
    <cellStyle name="Separador de milhares 2 2 3 2 8" xfId="4024" xr:uid="{D1BDCCAC-81E1-4D87-89AA-D13598660846}"/>
    <cellStyle name="Separador de milhares 2 2 3 2 8 2" xfId="4025" xr:uid="{8DD35BD6-17B1-4645-B128-4D39352DCD58}"/>
    <cellStyle name="Separador de milhares 2 2 3 2 9" xfId="4026" xr:uid="{4C1077F1-D083-4C14-BED8-D704A2861C97}"/>
    <cellStyle name="Separador de milhares 2 2 3 3" xfId="1450" xr:uid="{4885B27A-CC70-4439-A912-793F6CDF3C4D}"/>
    <cellStyle name="Separador de milhares 2 2 3 3 2" xfId="1451" xr:uid="{F2070E0C-7919-486E-8014-D4253ED26430}"/>
    <cellStyle name="Separador de milhares 2 2 3 3 2 2" xfId="1452" xr:uid="{A9C7082A-6E37-479A-909B-0053C6B04383}"/>
    <cellStyle name="Separador de milhares 2 2 3 3 2 2 2" xfId="4030" xr:uid="{5AF2C8F1-1B3B-4036-A317-463DEB6E518A}"/>
    <cellStyle name="Separador de milhares 2 2 3 3 2 2 2 2" xfId="4031" xr:uid="{CDF55A24-49A1-46B5-9D53-43789EF4A17D}"/>
    <cellStyle name="Separador de milhares 2 2 3 3 2 2 3" xfId="4032" xr:uid="{433BA915-18CE-4923-83F4-A6783D3E9AC1}"/>
    <cellStyle name="Separador de milhares 2 2 3 3 2 2 4" xfId="4029" xr:uid="{0086DE01-23F8-4876-A23A-C3D9B283772F}"/>
    <cellStyle name="Separador de milhares 2 2 3 3 2 3" xfId="4033" xr:uid="{E9A8AB6F-5889-499B-8AB8-8F106ECCEFBE}"/>
    <cellStyle name="Separador de milhares 2 2 3 3 2 3 2" xfId="4034" xr:uid="{B357B3D2-F3C7-4823-AF64-BDA53DAC78A8}"/>
    <cellStyle name="Separador de milhares 2 2 3 3 2 4" xfId="4035" xr:uid="{FBA96588-C763-4FD1-ACC8-2A26BD9911DC}"/>
    <cellStyle name="Separador de milhares 2 2 3 3 2 4 2" xfId="4036" xr:uid="{B5A8C8A6-0895-4729-98E2-FFCE2146808E}"/>
    <cellStyle name="Separador de milhares 2 2 3 3 2 5" xfId="4037" xr:uid="{FBAFBF9C-16C6-440C-B410-0DCCCD9CA77F}"/>
    <cellStyle name="Separador de milhares 2 2 3 3 2 5 2" xfId="4038" xr:uid="{B8F56B2F-63AA-488E-9814-A354F04356D1}"/>
    <cellStyle name="Separador de milhares 2 2 3 3 2 6" xfId="4039" xr:uid="{399C38E9-A727-479F-B64B-CBA71F31CAF7}"/>
    <cellStyle name="Separador de milhares 2 2 3 3 2 7" xfId="4028" xr:uid="{1AE45276-9E57-4451-8174-68D5A377A42D}"/>
    <cellStyle name="Separador de milhares 2 2 3 3 3" xfId="1453" xr:uid="{E1067385-886E-4C96-AC30-2C65484AD244}"/>
    <cellStyle name="Separador de milhares 2 2 3 3 3 2" xfId="1454" xr:uid="{B3ED99D1-E804-4B5A-9829-D0D85FEA8F49}"/>
    <cellStyle name="Separador de milhares 2 2 3 3 3 2 2" xfId="4042" xr:uid="{E49828EC-4BA1-4E64-8470-169659A16E04}"/>
    <cellStyle name="Separador de milhares 2 2 3 3 3 2 3" xfId="4041" xr:uid="{2F150A6B-F4FC-40E1-BA5A-DEA31CD03AE2}"/>
    <cellStyle name="Separador de milhares 2 2 3 3 3 3" xfId="4043" xr:uid="{C4D484F5-D4FD-442F-A909-B7B68966C82E}"/>
    <cellStyle name="Separador de milhares 2 2 3 3 3 4" xfId="4040" xr:uid="{A4DD32A2-8310-4585-972D-EFC2DF72BAA1}"/>
    <cellStyle name="Separador de milhares 2 2 3 3 4" xfId="1455" xr:uid="{2BA81056-89B0-4CBB-9462-5B26FD9F07E2}"/>
    <cellStyle name="Separador de milhares 2 2 3 3 4 2" xfId="4045" xr:uid="{DBB66DD7-53C9-4120-89B7-A915FDCD1E67}"/>
    <cellStyle name="Separador de milhares 2 2 3 3 4 2 2" xfId="4046" xr:uid="{13D5AFDB-3BC7-4A26-8B3E-EAE7745ED92B}"/>
    <cellStyle name="Separador de milhares 2 2 3 3 4 3" xfId="4047" xr:uid="{5EA1051F-4486-4B44-9762-4FA044FC955A}"/>
    <cellStyle name="Separador de milhares 2 2 3 3 4 4" xfId="4044" xr:uid="{EE90952A-3B9C-4DF8-A5FC-FB97B5CC3EF1}"/>
    <cellStyle name="Separador de milhares 2 2 3 3 5" xfId="1456" xr:uid="{B66028D3-6487-4895-A499-321CCBE0EAFA}"/>
    <cellStyle name="Separador de milhares 2 2 3 3 5 2" xfId="4049" xr:uid="{06A59BC6-0722-4104-B814-1DC5981CD370}"/>
    <cellStyle name="Separador de milhares 2 2 3 3 5 3" xfId="4048" xr:uid="{E8249093-FB34-407D-8060-4E298AC1BEDD}"/>
    <cellStyle name="Separador de milhares 2 2 3 3 6" xfId="4050" xr:uid="{B37EA29E-9FDF-4F8E-BA27-1619D0CD73D8}"/>
    <cellStyle name="Separador de milhares 2 2 3 3 6 2" xfId="4051" xr:uid="{BCCD2E34-AFB8-493D-8A6E-1CA38D0491FC}"/>
    <cellStyle name="Separador de milhares 2 2 3 3 7" xfId="4052" xr:uid="{FAAD97A9-383E-44EA-955E-1E0AD215B74A}"/>
    <cellStyle name="Separador de milhares 2 2 3 3 7 2" xfId="4053" xr:uid="{FC2569A6-B411-4090-9367-5D5D2DEC3E0A}"/>
    <cellStyle name="Separador de milhares 2 2 3 3 8" xfId="4054" xr:uid="{63508514-EC6B-476C-8A4E-047BF4FDC4FC}"/>
    <cellStyle name="Separador de milhares 2 2 3 3 9" xfId="4027" xr:uid="{9AD2E1AE-750C-4591-9288-C677BD097046}"/>
    <cellStyle name="Separador de milhares 2 2 3 4" xfId="1457" xr:uid="{FC7D2FB9-042A-44AD-9B45-7F6D22276561}"/>
    <cellStyle name="Separador de milhares 2 2 3 4 2" xfId="1458" xr:uid="{A2087383-4FA3-4878-88E2-C55016F2EE6A}"/>
    <cellStyle name="Separador de milhares 2 2 3 4 2 2" xfId="1459" xr:uid="{0B4573AC-83D3-4D12-8A62-5D006895050B}"/>
    <cellStyle name="Separador de milhares 2 2 3 4 2 2 2" xfId="4058" xr:uid="{D24B168D-EA46-45E4-893A-BC4025335D89}"/>
    <cellStyle name="Separador de milhares 2 2 3 4 2 2 3" xfId="4057" xr:uid="{7DF631F1-6DEC-4027-9CBE-5099EF81494F}"/>
    <cellStyle name="Separador de milhares 2 2 3 4 2 3" xfId="4059" xr:uid="{A1583F1A-4D55-4475-A45D-31D0AB1C7D08}"/>
    <cellStyle name="Separador de milhares 2 2 3 4 2 4" xfId="4056" xr:uid="{2C8763A3-6B07-46BD-94DD-CC41895429C0}"/>
    <cellStyle name="Separador de milhares 2 2 3 4 3" xfId="1460" xr:uid="{C1B13995-44B5-4013-8119-F4B83FF50EE5}"/>
    <cellStyle name="Separador de milhares 2 2 3 4 3 2" xfId="1461" xr:uid="{F8982431-5B86-4066-9C84-83805F2C0372}"/>
    <cellStyle name="Separador de milhares 2 2 3 4 3 2 2" xfId="4062" xr:uid="{7D78F8DD-C820-42EA-B479-35E4BB8E6ABB}"/>
    <cellStyle name="Separador de milhares 2 2 3 4 3 2 3" xfId="4061" xr:uid="{A24C52D6-DF7A-497D-B97F-67D9523CDDA9}"/>
    <cellStyle name="Separador de milhares 2 2 3 4 3 3" xfId="4063" xr:uid="{544A20C9-3BC1-4E24-8D63-B1CA7B02B701}"/>
    <cellStyle name="Separador de milhares 2 2 3 4 3 4" xfId="4060" xr:uid="{0EB2599B-512D-40B9-95B9-4B950BA96282}"/>
    <cellStyle name="Separador de milhares 2 2 3 4 4" xfId="1462" xr:uid="{0EE3288C-1430-4336-A2B6-D1529265FA5D}"/>
    <cellStyle name="Separador de milhares 2 2 3 4 4 2" xfId="4065" xr:uid="{C88C3FAD-665B-4A59-8C62-A3D938661D20}"/>
    <cellStyle name="Separador de milhares 2 2 3 4 4 2 2" xfId="4066" xr:uid="{5A75EFD7-78EB-4D9A-9BB2-893D8235CD19}"/>
    <cellStyle name="Separador de milhares 2 2 3 4 4 3" xfId="4067" xr:uid="{D237A13D-DF17-436E-BA26-6B7E43ABC6F5}"/>
    <cellStyle name="Separador de milhares 2 2 3 4 4 4" xfId="4064" xr:uid="{F52BE4DC-F938-44B2-ABF0-D154B24555B6}"/>
    <cellStyle name="Separador de milhares 2 2 3 4 5" xfId="1463" xr:uid="{623FC424-137A-4509-A6DA-4192303C5757}"/>
    <cellStyle name="Separador de milhares 2 2 3 4 5 2" xfId="4069" xr:uid="{B1BB606A-5154-43AB-9E96-F452BF1B3073}"/>
    <cellStyle name="Separador de milhares 2 2 3 4 5 3" xfId="4068" xr:uid="{6522D92C-C83A-4B51-84FA-318E18FB31AB}"/>
    <cellStyle name="Separador de milhares 2 2 3 4 6" xfId="4070" xr:uid="{4E744D39-63FA-4B60-86B9-3C1A933B2DBD}"/>
    <cellStyle name="Separador de milhares 2 2 3 4 6 2" xfId="4071" xr:uid="{4F21C070-F13A-4853-B5B0-20907BD72358}"/>
    <cellStyle name="Separador de milhares 2 2 3 4 7" xfId="4072" xr:uid="{4497EDA1-490D-4F39-8046-921B2BFC866F}"/>
    <cellStyle name="Separador de milhares 2 2 3 4 8" xfId="4055" xr:uid="{4B4AEABF-9E5E-4852-8A6C-71713C1C8A9B}"/>
    <cellStyle name="Separador de milhares 2 2 3 5" xfId="1464" xr:uid="{C8392405-AD88-43B7-9B1E-2AB5498A945E}"/>
    <cellStyle name="Separador de milhares 2 2 3 5 2" xfId="1465" xr:uid="{B1E63CC5-C28B-424B-B30F-495A60B701B6}"/>
    <cellStyle name="Separador de milhares 2 2 3 5 2 2" xfId="4075" xr:uid="{EC2C1054-86B2-4579-BFED-BF244944BDEE}"/>
    <cellStyle name="Separador de milhares 2 2 3 5 2 3" xfId="4074" xr:uid="{FA5A6595-F1EF-49EF-A5AE-1F9D1C011A58}"/>
    <cellStyle name="Separador de milhares 2 2 3 5 3" xfId="4076" xr:uid="{351FFB01-97F3-4A8C-A212-2608F3F5E205}"/>
    <cellStyle name="Separador de milhares 2 2 3 5 3 2" xfId="4077" xr:uid="{19497B7E-93A2-41C9-A7E7-EFACEDDD131B}"/>
    <cellStyle name="Separador de milhares 2 2 3 5 4" xfId="4078" xr:uid="{C99D6B2A-122F-4121-B534-0D83AB65026E}"/>
    <cellStyle name="Separador de milhares 2 2 3 5 4 2" xfId="4079" xr:uid="{3104311A-DDA5-4A8A-B666-A97DAE28DA2A}"/>
    <cellStyle name="Separador de milhares 2 2 3 5 5" xfId="4080" xr:uid="{59C976D9-DF71-4762-8C7E-DB5A4E7A9CB9}"/>
    <cellStyle name="Separador de milhares 2 2 3 5 5 2" xfId="4081" xr:uid="{F90840E8-4B19-4E1C-8B1D-63A4AB317091}"/>
    <cellStyle name="Separador de milhares 2 2 3 5 6" xfId="4082" xr:uid="{6B7C64DD-F6E2-4FDD-88B2-3BE97EF1B9E0}"/>
    <cellStyle name="Separador de milhares 2 2 3 5 7" xfId="4073" xr:uid="{D932605A-AD38-46B2-B6CD-70118DAE394C}"/>
    <cellStyle name="Separador de milhares 2 2 3 6" xfId="1466" xr:uid="{8BD5693C-D808-42B7-A1C4-2BBC075E3E65}"/>
    <cellStyle name="Separador de milhares 2 2 3 6 2" xfId="1467" xr:uid="{6C85C646-E593-48D0-81CA-6B3DBC52FEBE}"/>
    <cellStyle name="Separador de milhares 2 2 3 6 2 2" xfId="4085" xr:uid="{73DA4394-5B8E-43E5-BD23-6AC457DBA9BC}"/>
    <cellStyle name="Separador de milhares 2 2 3 6 2 3" xfId="4084" xr:uid="{BAAC7948-18B0-4E76-B68D-398DD7C1C85F}"/>
    <cellStyle name="Separador de milhares 2 2 3 6 3" xfId="4086" xr:uid="{3075028D-7B06-43D9-A94D-2C8D875FCCBB}"/>
    <cellStyle name="Separador de milhares 2 2 3 6 4" xfId="4083" xr:uid="{07051DBE-781D-43C4-B051-35763D767D3F}"/>
    <cellStyle name="Separador de milhares 2 2 3 7" xfId="1468" xr:uid="{5F30C65B-EB85-4649-80CD-08CD9443CF56}"/>
    <cellStyle name="Separador de milhares 2 2 3 7 2" xfId="4088" xr:uid="{33F3521C-6743-4EFE-A063-2A63D3A76530}"/>
    <cellStyle name="Separador de milhares 2 2 3 7 2 2" xfId="4089" xr:uid="{8EB4130C-880F-4AA8-8E5E-5F86C5EFBE47}"/>
    <cellStyle name="Separador de milhares 2 2 3 7 3" xfId="4090" xr:uid="{A3D45257-8899-4E77-9057-8CDAF1C2EFFA}"/>
    <cellStyle name="Separador de milhares 2 2 3 7 4" xfId="4087" xr:uid="{D73A6BA6-2189-489F-B334-E6A99D248D8C}"/>
    <cellStyle name="Separador de milhares 2 2 3 8" xfId="1469" xr:uid="{B51301D3-5436-4943-83D7-9573B2EF050A}"/>
    <cellStyle name="Separador de milhares 2 2 3 8 2" xfId="4092" xr:uid="{ADE1F04E-C416-4FE2-B7CE-6EECCFAA3DF0}"/>
    <cellStyle name="Separador de milhares 2 2 3 8 2 2" xfId="4093" xr:uid="{E61A29E0-A823-4D47-BB36-2177ED2D98E9}"/>
    <cellStyle name="Separador de milhares 2 2 3 8 3" xfId="4094" xr:uid="{5DE7EDC4-FB00-41E4-816A-19CD56B0CD7D}"/>
    <cellStyle name="Separador de milhares 2 2 3 8 4" xfId="4091" xr:uid="{19C58DE0-B6B4-47D9-8725-3D8DE7D01567}"/>
    <cellStyle name="Separador de milhares 2 2 3 9" xfId="4095" xr:uid="{CA98A86C-53D8-4796-AF4A-6F53FB82CC57}"/>
    <cellStyle name="Separador de milhares 2 2 3 9 2" xfId="4096" xr:uid="{7B2B2139-F29D-418B-AD1D-C6C7EE552563}"/>
    <cellStyle name="Separador de milhares 2 2 4" xfId="1470" xr:uid="{E8CEF48C-CB9D-4922-8669-509F44745914}"/>
    <cellStyle name="Separador de milhares 2 2 4 2" xfId="1471" xr:uid="{3C0D3786-BF97-4B3D-8372-2684BA688951}"/>
    <cellStyle name="Separador de milhares 2 2 4 2 2" xfId="4099" xr:uid="{118ACACA-7BE7-414D-97A9-BB7A5F5DF0DC}"/>
    <cellStyle name="Separador de milhares 2 2 4 2 2 2" xfId="4100" xr:uid="{F9B31A14-F29C-4E08-A3D8-6801D1ABD8DB}"/>
    <cellStyle name="Separador de milhares 2 2 4 2 3" xfId="4101" xr:uid="{1D447281-8DCE-452C-9788-96FD6CDE2DD7}"/>
    <cellStyle name="Separador de milhares 2 2 4 2 4" xfId="4098" xr:uid="{EB050CCB-DAB1-4F0A-BB00-9E7EB7866F55}"/>
    <cellStyle name="Separador de milhares 2 2 4 3" xfId="4102" xr:uid="{B66A1B9F-913F-47AF-A61F-BE1DFCE6B3D5}"/>
    <cellStyle name="Separador de milhares 2 2 4 3 2" xfId="4103" xr:uid="{480712DB-8B49-4FDD-AA15-9A7C75EE08EF}"/>
    <cellStyle name="Separador de milhares 2 2 4 4" xfId="4104" xr:uid="{1BBC35E5-F33D-4286-80B0-B0FA0A21D1C6}"/>
    <cellStyle name="Separador de milhares 2 2 4 4 2" xfId="4105" xr:uid="{9E247CCC-0B71-4601-A709-B7CF522D4DBE}"/>
    <cellStyle name="Separador de milhares 2 2 4 5" xfId="4106" xr:uid="{25C3A5E3-7A87-4DB3-805E-C2AFFF2A2883}"/>
    <cellStyle name="Separador de milhares 2 2 4 5 2" xfId="4107" xr:uid="{6BEFBCD7-88C2-4139-8A93-13B567803653}"/>
    <cellStyle name="Separador de milhares 2 2 4 6" xfId="4108" xr:uid="{7ADD899E-C82E-4568-8600-8E753B632BEC}"/>
    <cellStyle name="Separador de milhares 2 2 4 6 2" xfId="4109" xr:uid="{CF618870-7C18-454F-A606-EBEF6C3AA7F4}"/>
    <cellStyle name="Separador de milhares 2 2 4 7" xfId="4110" xr:uid="{635B7D32-E54C-4EBC-A4A3-FF802B341442}"/>
    <cellStyle name="Separador de milhares 2 2 4 8" xfId="4097" xr:uid="{14CDB70A-94FA-4D85-B147-4A52A9AD8A70}"/>
    <cellStyle name="Separador de milhares 2 2 5" xfId="1472" xr:uid="{C59AC7A1-BEDC-40C1-9F53-862D95F8B497}"/>
    <cellStyle name="Separador de milhares 2 2 5 2" xfId="1473" xr:uid="{03456BFC-3031-43D6-8619-9668DE038AFE}"/>
    <cellStyle name="Separador de milhares 2 2 5 2 2" xfId="4113" xr:uid="{63928E46-B1C4-433D-9C0B-5A00AC32C396}"/>
    <cellStyle name="Separador de milhares 2 2 5 2 3" xfId="4112" xr:uid="{8FFBAA93-3A06-43A5-87E8-803AC1FDAA78}"/>
    <cellStyle name="Separador de milhares 2 2 5 3" xfId="4114" xr:uid="{CF5F6538-339A-4D75-B39D-CE78A65E259C}"/>
    <cellStyle name="Separador de milhares 2 2 5 4" xfId="4111" xr:uid="{4F035791-9FDE-40D5-BFB6-23E864523114}"/>
    <cellStyle name="Separador de milhares 2 2 6" xfId="1474" xr:uid="{835BB30E-9FD9-44A2-917C-928E84857CCE}"/>
    <cellStyle name="Separador de milhares 2 2 6 2" xfId="4116" xr:uid="{5BD6D392-2672-434A-8BF8-EC8F5F7EE02E}"/>
    <cellStyle name="Separador de milhares 2 2 6 3" xfId="4115" xr:uid="{E6D93130-E968-455F-B955-60E84FE02D01}"/>
    <cellStyle name="Separador de milhares 2 2 7" xfId="4117" xr:uid="{91BC55DD-006C-4D3B-8F41-01C70F28D58B}"/>
    <cellStyle name="Separador de milhares 2 2 7 2" xfId="4118" xr:uid="{4776EF5D-FE35-4310-A0CC-52D5D440C664}"/>
    <cellStyle name="Separador de milhares 2 3" xfId="1475" xr:uid="{E8711057-D217-48B1-A797-7CC244D69BBE}"/>
    <cellStyle name="Separador de milhares 2 3 10" xfId="1476" xr:uid="{AC9C773C-B25E-4DF0-803F-BA4E41AF9E08}"/>
    <cellStyle name="Separador de milhares 2 3 10 2" xfId="4121" xr:uid="{750F733E-1C7C-4AB9-B9C9-817B9EAF8099}"/>
    <cellStyle name="Separador de milhares 2 3 10 2 2" xfId="4122" xr:uid="{BD9CF0F7-8C60-4CFD-85CA-F4370F2339FF}"/>
    <cellStyle name="Separador de milhares 2 3 10 3" xfId="4123" xr:uid="{F803B6E2-E82A-4362-8561-D78FB260E927}"/>
    <cellStyle name="Separador de milhares 2 3 10 3 2" xfId="4124" xr:uid="{79CCAB87-BFA5-438E-958C-A00F71DA3905}"/>
    <cellStyle name="Separador de milhares 2 3 10 4" xfId="4125" xr:uid="{052D8D62-11B8-4756-B5AD-BD2842CCE551}"/>
    <cellStyle name="Separador de milhares 2 3 10 4 2" xfId="4126" xr:uid="{D9C3C529-CF9E-4B1B-9010-882ECAEA91BD}"/>
    <cellStyle name="Separador de milhares 2 3 10 5" xfId="4127" xr:uid="{FB2F599C-B2BE-4AD8-9369-4551B0285870}"/>
    <cellStyle name="Separador de milhares 2 3 10 5 2" xfId="4128" xr:uid="{B6C64677-F612-48E0-AC43-D622C90CB647}"/>
    <cellStyle name="Separador de milhares 2 3 10 6" xfId="4129" xr:uid="{5FFE5470-2D8D-4365-A2D1-C9C1D289582D}"/>
    <cellStyle name="Separador de milhares 2 3 10 7" xfId="4120" xr:uid="{78226BB4-FB53-4E81-ADE0-961EC38FFF67}"/>
    <cellStyle name="Separador de milhares 2 3 11" xfId="4130" xr:uid="{3541C8CB-77C6-4703-A952-383E129AF2F8}"/>
    <cellStyle name="Separador de milhares 2 3 11 2" xfId="4131" xr:uid="{D902F953-C8F7-482E-8219-E3B12E0062AE}"/>
    <cellStyle name="Separador de milhares 2 3 11 2 2" xfId="4132" xr:uid="{16BFF85D-1D46-4D14-9501-CC05986BB45B}"/>
    <cellStyle name="Separador de milhares 2 3 11 3" xfId="4133" xr:uid="{B8F14015-D10A-4C61-ACFB-414A441DD0E0}"/>
    <cellStyle name="Separador de milhares 2 3 11 3 2" xfId="4134" xr:uid="{A07C2DB3-4D91-4B7B-A743-5B037FD33EDF}"/>
    <cellStyle name="Separador de milhares 2 3 11 4" xfId="4135" xr:uid="{68718604-C962-4A45-895E-58498286A253}"/>
    <cellStyle name="Separador de milhares 2 3 11 4 2" xfId="4136" xr:uid="{A06830E3-12E1-406A-BBB7-1DE86CD23084}"/>
    <cellStyle name="Separador de milhares 2 3 11 5" xfId="4137" xr:uid="{34597747-4FC9-425F-A96A-2A53C50D13AA}"/>
    <cellStyle name="Separador de milhares 2 3 12" xfId="4138" xr:uid="{C4D0D5D4-0C1C-4C74-BACB-41644EC7D866}"/>
    <cellStyle name="Separador de milhares 2 3 12 2" xfId="4139" xr:uid="{CEB3C62C-3FBF-4BC3-A559-53ABF22C369B}"/>
    <cellStyle name="Separador de milhares 2 3 12 2 2" xfId="4140" xr:uid="{C2100D29-ED85-4DC8-8B5D-1908F87E19A4}"/>
    <cellStyle name="Separador de milhares 2 3 12 3" xfId="4141" xr:uid="{0A7557FF-F0A2-4046-9B78-EBA6C4254178}"/>
    <cellStyle name="Separador de milhares 2 3 13" xfId="4142" xr:uid="{630A220F-EB39-41B9-B075-D17752894C3B}"/>
    <cellStyle name="Separador de milhares 2 3 13 2" xfId="4143" xr:uid="{12154C95-1C06-449B-A295-29C63331AC2B}"/>
    <cellStyle name="Separador de milhares 2 3 13 2 2" xfId="4144" xr:uid="{971232DF-1EBA-4C5E-B1BA-6C1C25B95599}"/>
    <cellStyle name="Separador de milhares 2 3 13 3" xfId="4145" xr:uid="{35F77BC3-A4A6-40D9-9415-52EBBE6862C4}"/>
    <cellStyle name="Separador de milhares 2 3 14" xfId="4146" xr:uid="{B4D4A668-04FE-4556-94BB-2F531760B891}"/>
    <cellStyle name="Separador de milhares 2 3 14 2" xfId="4147" xr:uid="{5AA9A2D4-4688-4C64-97BA-BD3CDBD8D2BA}"/>
    <cellStyle name="Separador de milhares 2 3 14 2 2" xfId="4148" xr:uid="{E3215E08-DC1A-4136-9967-10F60BE47B82}"/>
    <cellStyle name="Separador de milhares 2 3 14 3" xfId="4149" xr:uid="{3B84723A-F74A-49AF-BCDF-05361EB8660B}"/>
    <cellStyle name="Separador de milhares 2 3 15" xfId="4150" xr:uid="{06B8790E-0512-47CD-867A-C71189A00436}"/>
    <cellStyle name="Separador de milhares 2 3 15 2" xfId="4151" xr:uid="{6B45FAD8-B381-416E-A17F-5BBB3227E4BA}"/>
    <cellStyle name="Separador de milhares 2 3 16" xfId="4152" xr:uid="{AC9DF933-FC3B-44B5-BE78-333891A7DFF3}"/>
    <cellStyle name="Separador de milhares 2 3 16 2" xfId="4153" xr:uid="{70CE8BCD-E623-4CC8-B189-4B22810797A2}"/>
    <cellStyle name="Separador de milhares 2 3 17" xfId="4154" xr:uid="{BCAE1BAB-FE9F-4FB8-8DB8-C41C86F20303}"/>
    <cellStyle name="Separador de milhares 2 3 17 2" xfId="4155" xr:uid="{1365E3C8-7AF9-4067-A213-3E5B475F1148}"/>
    <cellStyle name="Separador de milhares 2 3 18" xfId="4156" xr:uid="{6E737192-7CAD-4C40-9423-3726CE1B7CB0}"/>
    <cellStyle name="Separador de milhares 2 3 19" xfId="4119" xr:uid="{2C8FD733-CE3D-4941-99FE-18F2959EC4F3}"/>
    <cellStyle name="Separador de milhares 2 3 2" xfId="1477" xr:uid="{958B65FA-2DB5-4E91-B9C9-B0649C8E6505}"/>
    <cellStyle name="Separador de milhares 2 3 2 10" xfId="4158" xr:uid="{D1490347-C3CE-4757-99EE-0CDE9367AED7}"/>
    <cellStyle name="Separador de milhares 2 3 2 10 2" xfId="4159" xr:uid="{5410D3BC-AED0-4D7F-B45A-992C6943200F}"/>
    <cellStyle name="Separador de milhares 2 3 2 11" xfId="4160" xr:uid="{2CEB426C-A021-4ECC-8B1C-F5077CB7628E}"/>
    <cellStyle name="Separador de milhares 2 3 2 12" xfId="4157" xr:uid="{6A60E70A-D08E-4A12-B6E7-C5BB1B803F78}"/>
    <cellStyle name="Separador de milhares 2 3 2 2" xfId="1478" xr:uid="{87AC8284-7F7B-4A5F-94FF-49ED512F7D4C}"/>
    <cellStyle name="Separador de milhares 2 3 2 2 10" xfId="4161" xr:uid="{57030A9B-68A6-4D69-94C0-1FB2AEE32240}"/>
    <cellStyle name="Separador de milhares 2 3 2 2 2" xfId="1479" xr:uid="{087686B9-FCBA-4F4F-9E37-D7C796DC68E3}"/>
    <cellStyle name="Separador de milhares 2 3 2 2 2 2" xfId="1480" xr:uid="{475B749C-69BC-4C5D-A2D2-B52BECC29176}"/>
    <cellStyle name="Separador de milhares 2 3 2 2 2 2 2" xfId="1481" xr:uid="{E6037616-81CE-4E5B-9ABA-2D3C861BEFFC}"/>
    <cellStyle name="Separador de milhares 2 3 2 2 2 2 2 2" xfId="4165" xr:uid="{6BE4338F-63C7-4AA9-B174-466B3E130BF2}"/>
    <cellStyle name="Separador de milhares 2 3 2 2 2 2 2 3" xfId="4164" xr:uid="{18A8DE5C-2E91-4EFA-9E7C-774AED14D3B0}"/>
    <cellStyle name="Separador de milhares 2 3 2 2 2 2 3" xfId="4166" xr:uid="{0ACC6DB0-0912-4AEA-A3FE-C8A4527DE422}"/>
    <cellStyle name="Separador de milhares 2 3 2 2 2 2 4" xfId="4163" xr:uid="{9742F8CC-94CF-4502-A6A9-8DC916DFDCB0}"/>
    <cellStyle name="Separador de milhares 2 3 2 2 2 3" xfId="1482" xr:uid="{DFB3DC52-A3FC-4657-8C9F-F2D018D9D35F}"/>
    <cellStyle name="Separador de milhares 2 3 2 2 2 3 2" xfId="1483" xr:uid="{E2DC0E3E-EEAB-4430-9EA9-0726F3D05044}"/>
    <cellStyle name="Separador de milhares 2 3 2 2 2 3 2 2" xfId="4169" xr:uid="{BAA78599-FBFC-43B4-A91C-15959DA59C80}"/>
    <cellStyle name="Separador de milhares 2 3 2 2 2 3 2 3" xfId="4168" xr:uid="{8598F663-E630-450C-BC0E-5CFEEC020BEE}"/>
    <cellStyle name="Separador de milhares 2 3 2 2 2 3 3" xfId="4170" xr:uid="{AE51F115-C210-4D33-9FBC-139A8681DFD9}"/>
    <cellStyle name="Separador de milhares 2 3 2 2 2 3 4" xfId="4167" xr:uid="{29863CF4-C1F7-4CCE-9A57-47AD30595A1F}"/>
    <cellStyle name="Separador de milhares 2 3 2 2 2 4" xfId="1484" xr:uid="{2A0E3550-4CEF-423A-B82F-68BF9F85A251}"/>
    <cellStyle name="Separador de milhares 2 3 2 2 2 4 2" xfId="4172" xr:uid="{A65D0336-B75F-405B-8547-B40E1B442D19}"/>
    <cellStyle name="Separador de milhares 2 3 2 2 2 4 2 2" xfId="4173" xr:uid="{0943DC7F-145A-4836-9BFE-28351FB98244}"/>
    <cellStyle name="Separador de milhares 2 3 2 2 2 4 3" xfId="4174" xr:uid="{77EF485F-AA76-4BFE-A366-E2FB2A9E78F1}"/>
    <cellStyle name="Separador de milhares 2 3 2 2 2 4 4" xfId="4171" xr:uid="{9A7CAA7A-8E7A-4609-A053-FC5564DF4F39}"/>
    <cellStyle name="Separador de milhares 2 3 2 2 2 5" xfId="1485" xr:uid="{C61AC6CC-67F1-4337-AEA3-DE9D24CB44C8}"/>
    <cellStyle name="Separador de milhares 2 3 2 2 2 5 2" xfId="4176" xr:uid="{27FF9104-4F90-4C36-B9B7-A1D554115AE4}"/>
    <cellStyle name="Separador de milhares 2 3 2 2 2 5 3" xfId="4175" xr:uid="{24E114C6-1450-41C2-A971-ED7D46EE0681}"/>
    <cellStyle name="Separador de milhares 2 3 2 2 2 6" xfId="4177" xr:uid="{18184D0B-3F2A-4E6E-828F-6D8352187DEF}"/>
    <cellStyle name="Separador de milhares 2 3 2 2 2 6 2" xfId="4178" xr:uid="{72B3681C-451B-4BC4-89A2-5AA538A138E4}"/>
    <cellStyle name="Separador de milhares 2 3 2 2 2 7" xfId="4179" xr:uid="{B4D54741-25FB-40BC-B527-77E2237FB2AF}"/>
    <cellStyle name="Separador de milhares 2 3 2 2 2 8" xfId="4162" xr:uid="{5B30E02C-1A0D-4A66-891D-584C91BAE95E}"/>
    <cellStyle name="Separador de milhares 2 3 2 2 3" xfId="1486" xr:uid="{68AFBC46-3FE6-490E-AD93-D6FF17990189}"/>
    <cellStyle name="Separador de milhares 2 3 2 2 3 2" xfId="1487" xr:uid="{9E8EBE56-B54C-42B1-B0BD-B6FE28215C56}"/>
    <cellStyle name="Separador de milhares 2 3 2 2 3 2 2" xfId="4182" xr:uid="{DF7B3E2C-5272-4C89-A2E0-FEFBDEAAAFE8}"/>
    <cellStyle name="Separador de milhares 2 3 2 2 3 2 2 2" xfId="4183" xr:uid="{689CC54A-7912-43DF-949F-9071370FE157}"/>
    <cellStyle name="Separador de milhares 2 3 2 2 3 2 3" xfId="4184" xr:uid="{A5DED395-DB2B-4183-AE14-74F470137297}"/>
    <cellStyle name="Separador de milhares 2 3 2 2 3 2 4" xfId="4181" xr:uid="{C6B3D5C1-7E8C-4848-AFCB-12050494E476}"/>
    <cellStyle name="Separador de milhares 2 3 2 2 3 3" xfId="4185" xr:uid="{B975DA19-F04A-4973-80AF-02091100CBEC}"/>
    <cellStyle name="Separador de milhares 2 3 2 2 3 3 2" xfId="4186" xr:uid="{93A9B71D-ACB1-4ECE-A48E-DD487A91BCA4}"/>
    <cellStyle name="Separador de milhares 2 3 2 2 3 3 2 2" xfId="4187" xr:uid="{D9204989-D504-4C28-9CD8-ADCD497916DE}"/>
    <cellStyle name="Separador de milhares 2 3 2 2 3 3 3" xfId="4188" xr:uid="{ABC766BD-0527-4D0A-A2D6-219F54AF6B89}"/>
    <cellStyle name="Separador de milhares 2 3 2 2 3 4" xfId="4189" xr:uid="{2DC46EEB-0789-4773-974C-BE408D5ED8B7}"/>
    <cellStyle name="Separador de milhares 2 3 2 2 3 4 2" xfId="4190" xr:uid="{A9A58486-385F-479E-A328-54217C3EF910}"/>
    <cellStyle name="Separador de milhares 2 3 2 2 3 4 2 2" xfId="4191" xr:uid="{E464BE5E-DAE1-415B-A988-2BCCF37C196C}"/>
    <cellStyle name="Separador de milhares 2 3 2 2 3 4 3" xfId="4192" xr:uid="{4AC15931-43FD-4437-822A-83D18FA1C447}"/>
    <cellStyle name="Separador de milhares 2 3 2 2 3 5" xfId="4193" xr:uid="{E5363CAB-6BB2-492D-9A27-6E5F6341A2F3}"/>
    <cellStyle name="Separador de milhares 2 3 2 2 3 5 2" xfId="4194" xr:uid="{9D8F3AE4-4AD8-4D80-A8C6-6961BAB816FF}"/>
    <cellStyle name="Separador de milhares 2 3 2 2 3 6" xfId="4195" xr:uid="{AB5FC528-58BC-4B7D-AC94-CA6C9A0BD8B1}"/>
    <cellStyle name="Separador de milhares 2 3 2 2 3 7" xfId="4180" xr:uid="{1B336D7E-B778-4868-ADEA-A697838D6EBC}"/>
    <cellStyle name="Separador de milhares 2 3 2 2 4" xfId="1488" xr:uid="{4F6F26F2-D5D8-48CF-B64A-99DED731793D}"/>
    <cellStyle name="Separador de milhares 2 3 2 2 4 2" xfId="1489" xr:uid="{ADBD581D-B587-46FC-8DD0-8D872C2DAA79}"/>
    <cellStyle name="Separador de milhares 2 3 2 2 4 2 2" xfId="4198" xr:uid="{18654104-F9D0-4BA0-A3C1-BE3F6C4739D3}"/>
    <cellStyle name="Separador de milhares 2 3 2 2 4 2 3" xfId="4197" xr:uid="{1C1555CF-72BE-4590-91ED-DC28F32485B3}"/>
    <cellStyle name="Separador de milhares 2 3 2 2 4 3" xfId="4199" xr:uid="{991B4A36-78E1-494C-82D9-5F73CF08BA37}"/>
    <cellStyle name="Separador de milhares 2 3 2 2 4 4" xfId="4196" xr:uid="{7E296369-9BB5-4B2D-BC5F-E59CFC819140}"/>
    <cellStyle name="Separador de milhares 2 3 2 2 5" xfId="1490" xr:uid="{D5DCE707-B8FB-4E9A-8A96-59AF23116737}"/>
    <cellStyle name="Separador de milhares 2 3 2 2 5 2" xfId="4201" xr:uid="{101615FB-E009-4EEC-83EA-0C88CAD7F8A9}"/>
    <cellStyle name="Separador de milhares 2 3 2 2 5 2 2" xfId="4202" xr:uid="{413C9454-3241-4232-B85F-0BE01D58FCCE}"/>
    <cellStyle name="Separador de milhares 2 3 2 2 5 3" xfId="4203" xr:uid="{7A18A025-4066-4C0A-A921-10BAC83989FE}"/>
    <cellStyle name="Separador de milhares 2 3 2 2 5 4" xfId="4200" xr:uid="{3ED872A6-03AB-4792-A0BD-53D883995B92}"/>
    <cellStyle name="Separador de milhares 2 3 2 2 6" xfId="1491" xr:uid="{40988441-5761-4C6D-A0AC-F740175C64CC}"/>
    <cellStyle name="Separador de milhares 2 3 2 2 6 2" xfId="4205" xr:uid="{E93D234B-5ECE-4B42-849D-379A5C967670}"/>
    <cellStyle name="Separador de milhares 2 3 2 2 6 2 2" xfId="4206" xr:uid="{668EA83E-1361-4ED4-9DA1-85A9085B36CF}"/>
    <cellStyle name="Separador de milhares 2 3 2 2 6 3" xfId="4207" xr:uid="{D4770222-809F-46D2-90A5-23988547EC80}"/>
    <cellStyle name="Separador de milhares 2 3 2 2 6 4" xfId="4204" xr:uid="{C85601E4-EC29-4A2B-A72A-15D56D17AB09}"/>
    <cellStyle name="Separador de milhares 2 3 2 2 7" xfId="4208" xr:uid="{06EAABB5-EB87-4107-B7DC-F780B3744B59}"/>
    <cellStyle name="Separador de milhares 2 3 2 2 7 2" xfId="4209" xr:uid="{8C393B9E-4FB3-4C75-81CE-6A5994892F0C}"/>
    <cellStyle name="Separador de milhares 2 3 2 2 7 2 2" xfId="4210" xr:uid="{91678B59-E914-4F82-9E8D-D1C7D63137B5}"/>
    <cellStyle name="Separador de milhares 2 3 2 2 7 3" xfId="4211" xr:uid="{304B2F32-9861-4FAB-A0E5-7E207FCEC270}"/>
    <cellStyle name="Separador de milhares 2 3 2 2 8" xfId="4212" xr:uid="{9DC48256-C615-4535-B558-695DE018BD55}"/>
    <cellStyle name="Separador de milhares 2 3 2 2 8 2" xfId="4213" xr:uid="{C96BA985-4D57-48AD-8849-A64ED82B2EEC}"/>
    <cellStyle name="Separador de milhares 2 3 2 2 9" xfId="4214" xr:uid="{7D2165A2-2F5D-4DF4-B116-DF0D1D6EA491}"/>
    <cellStyle name="Separador de milhares 2 3 2 3" xfId="1492" xr:uid="{DB9AF500-ABE3-4C81-B309-99B603C095EA}"/>
    <cellStyle name="Separador de milhares 2 3 2 3 2" xfId="1493" xr:uid="{EDA703A5-307F-4A36-86CA-2B4B75CFEB6D}"/>
    <cellStyle name="Separador de milhares 2 3 2 3 2 2" xfId="1494" xr:uid="{7689458B-E666-40F2-BEE4-EFC1F162FA0E}"/>
    <cellStyle name="Separador de milhares 2 3 2 3 2 2 2" xfId="1495" xr:uid="{69BCA264-849A-45CC-9CE0-9F12325037E5}"/>
    <cellStyle name="Separador de milhares 2 3 2 3 2 2 2 2" xfId="4219" xr:uid="{71CE1B0F-D564-44A1-845D-1DAE2C04D535}"/>
    <cellStyle name="Separador de milhares 2 3 2 3 2 2 2 3" xfId="4218" xr:uid="{E89BC6A2-FAC9-4A3C-B9D9-EF4F41673C58}"/>
    <cellStyle name="Separador de milhares 2 3 2 3 2 2 3" xfId="4220" xr:uid="{FF095F91-7B98-462D-AF1B-E7D44DBE9090}"/>
    <cellStyle name="Separador de milhares 2 3 2 3 2 2 4" xfId="4217" xr:uid="{D9550F2D-61D0-4661-8CB2-DAB7E76A497A}"/>
    <cellStyle name="Separador de milhares 2 3 2 3 2 3" xfId="1496" xr:uid="{CA276D41-CC71-4F0C-9F24-65B26027F721}"/>
    <cellStyle name="Separador de milhares 2 3 2 3 2 3 2" xfId="1497" xr:uid="{4D1FA9A5-D007-4076-AC32-50F928084484}"/>
    <cellStyle name="Separador de milhares 2 3 2 3 2 3 2 2" xfId="4222" xr:uid="{17782D36-74F2-476F-B6C6-AB11A2C499C4}"/>
    <cellStyle name="Separador de milhares 2 3 2 3 2 3 3" xfId="4221" xr:uid="{1518A66E-3F4B-427D-A176-279CA5E8E411}"/>
    <cellStyle name="Separador de milhares 2 3 2 3 2 4" xfId="1498" xr:uid="{FEB2B9E0-8EEC-4305-B951-0829AA2B200B}"/>
    <cellStyle name="Separador de milhares 2 3 2 3 2 4 2" xfId="4224" xr:uid="{92D67753-B565-4C3B-AEFE-ABEB78026871}"/>
    <cellStyle name="Separador de milhares 2 3 2 3 2 4 3" xfId="4223" xr:uid="{D178781A-E566-4D9A-A3A2-72CA42D93E60}"/>
    <cellStyle name="Separador de milhares 2 3 2 3 2 5" xfId="1499" xr:uid="{7CDE80A4-0132-4E80-A800-7418CD44E494}"/>
    <cellStyle name="Separador de milhares 2 3 2 3 2 5 2" xfId="4226" xr:uid="{DB139191-123E-4EFE-866F-3C2C1EB43B45}"/>
    <cellStyle name="Separador de milhares 2 3 2 3 2 5 3" xfId="4225" xr:uid="{AB6D35BA-335E-44BB-AFA4-9A52DBBCB3D0}"/>
    <cellStyle name="Separador de milhares 2 3 2 3 2 6" xfId="4227" xr:uid="{DE3FE132-DE34-437F-A066-CF19EC6E1078}"/>
    <cellStyle name="Separador de milhares 2 3 2 3 2 7" xfId="4216" xr:uid="{E5AF0B32-40D7-4E2A-BA36-E7A89D3AD9E1}"/>
    <cellStyle name="Separador de milhares 2 3 2 3 3" xfId="1500" xr:uid="{92508B99-E425-4A4F-87D9-AE2391BE9809}"/>
    <cellStyle name="Separador de milhares 2 3 2 3 3 2" xfId="1501" xr:uid="{42E39B67-176F-4ED0-85ED-F4A059100D0E}"/>
    <cellStyle name="Separador de milhares 2 3 2 3 3 2 2" xfId="1502" xr:uid="{6B1B99D1-5DFC-49E5-9700-2E91A70B6285}"/>
    <cellStyle name="Separador de milhares 2 3 2 3 3 2 2 2" xfId="4230" xr:uid="{9BA74E33-6514-4746-8E69-DCE1FFC92C4D}"/>
    <cellStyle name="Separador de milhares 2 3 2 3 3 2 3" xfId="4229" xr:uid="{E89AB783-57A4-483E-8357-63A9CC0630DF}"/>
    <cellStyle name="Separador de milhares 2 3 2 3 3 3" xfId="1503" xr:uid="{3CD57BDD-1F15-48DB-8233-EFCC3DDFCB2E}"/>
    <cellStyle name="Separador de milhares 2 3 2 3 3 3 2" xfId="1504" xr:uid="{ED79BA45-8944-42D2-B591-4627EA53BBC2}"/>
    <cellStyle name="Separador de milhares 2 3 2 3 3 3 3" xfId="4231" xr:uid="{16E867F7-0E74-4210-9954-5A871453F617}"/>
    <cellStyle name="Separador de milhares 2 3 2 3 3 4" xfId="1505" xr:uid="{19961D2C-795A-4482-81C2-C740FA16326F}"/>
    <cellStyle name="Separador de milhares 2 3 2 3 3 5" xfId="1506" xr:uid="{3DF77977-4031-4FB0-8ECA-D7F11682BC65}"/>
    <cellStyle name="Separador de milhares 2 3 2 3 3 6" xfId="4228" xr:uid="{B58F5330-5127-4892-9916-E093D92E3B20}"/>
    <cellStyle name="Separador de milhares 2 3 2 3 4" xfId="1507" xr:uid="{26804653-9575-4FB4-876A-54E543445EB1}"/>
    <cellStyle name="Separador de milhares 2 3 2 3 4 2" xfId="1508" xr:uid="{6F3F2FE7-7B00-4FAA-B1F9-EC7FB16FFCE2}"/>
    <cellStyle name="Separador de milhares 2 3 2 3 4 2 2" xfId="4234" xr:uid="{055D850C-2288-4961-B50E-02CBD9A57ACE}"/>
    <cellStyle name="Separador de milhares 2 3 2 3 4 2 3" xfId="4233" xr:uid="{A370F9B7-19E0-44C5-B490-73792F0B2CCC}"/>
    <cellStyle name="Separador de milhares 2 3 2 3 4 3" xfId="4235" xr:uid="{34E026B5-D47A-4259-AAFD-A6FA3A174B4A}"/>
    <cellStyle name="Separador de milhares 2 3 2 3 4 4" xfId="4232" xr:uid="{09AB3E6F-5071-458F-837E-BEF4913B595E}"/>
    <cellStyle name="Separador de milhares 2 3 2 3 5" xfId="1509" xr:uid="{6550834B-2133-472D-BF30-C0DCEF6EF071}"/>
    <cellStyle name="Separador de milhares 2 3 2 3 5 2" xfId="1510" xr:uid="{88012E16-E293-4A24-8715-08FEA8664BE3}"/>
    <cellStyle name="Separador de milhares 2 3 2 3 5 2 2" xfId="4237" xr:uid="{7E30DB0E-8DFB-4AA5-8E44-17EDA3892D76}"/>
    <cellStyle name="Separador de milhares 2 3 2 3 5 3" xfId="4236" xr:uid="{96B2CD8C-57FE-4D2C-8CAD-AE0CFC55E72A}"/>
    <cellStyle name="Separador de milhares 2 3 2 3 6" xfId="1511" xr:uid="{352C7E6A-DB6C-49F7-8614-B1B237629E50}"/>
    <cellStyle name="Separador de milhares 2 3 2 3 6 2" xfId="4239" xr:uid="{8043405A-77C8-4576-8788-8404BB596DC9}"/>
    <cellStyle name="Separador de milhares 2 3 2 3 6 3" xfId="4238" xr:uid="{50F2144D-F477-4B18-BF86-2CA392084E77}"/>
    <cellStyle name="Separador de milhares 2 3 2 3 7" xfId="1512" xr:uid="{95FC4389-32C7-4018-A3D6-D15E842D3CB3}"/>
    <cellStyle name="Separador de milhares 2 3 2 3 7 2" xfId="4241" xr:uid="{D8691F13-1BA4-4052-BD47-B786652C5A8F}"/>
    <cellStyle name="Separador de milhares 2 3 2 3 7 3" xfId="4240" xr:uid="{DD087D5F-7CE6-4E87-A9A1-6A91DB4D1CA5}"/>
    <cellStyle name="Separador de milhares 2 3 2 3 8" xfId="4242" xr:uid="{6BC4C3F7-FEC6-4D9B-9666-10A37230199E}"/>
    <cellStyle name="Separador de milhares 2 3 2 3 9" xfId="4215" xr:uid="{A4426E74-5218-4368-87C4-458A8D65CFF2}"/>
    <cellStyle name="Separador de milhares 2 3 2 4" xfId="1513" xr:uid="{FBCF3568-FDFF-4137-BA6A-032D94ABF7AE}"/>
    <cellStyle name="Separador de milhares 2 3 2 4 2" xfId="1514" xr:uid="{220E8C49-E084-4A15-81DB-5F1B3367F423}"/>
    <cellStyle name="Separador de milhares 2 3 2 4 2 2" xfId="1515" xr:uid="{BB1E2558-1574-40A1-9B20-32E4FE0B2F2E}"/>
    <cellStyle name="Separador de milhares 2 3 2 4 2 2 2" xfId="4246" xr:uid="{82452B30-6568-4EFB-B12B-40F2E970D6DF}"/>
    <cellStyle name="Separador de milhares 2 3 2 4 2 2 3" xfId="4245" xr:uid="{A044A271-7751-4E07-AF3B-7D16D29F660C}"/>
    <cellStyle name="Separador de milhares 2 3 2 4 2 3" xfId="4247" xr:uid="{E540393C-FF9B-489D-9162-2CE16E8915A8}"/>
    <cellStyle name="Separador de milhares 2 3 2 4 2 4" xfId="4244" xr:uid="{C719D3B3-E60B-4E27-985F-AE053E25843A}"/>
    <cellStyle name="Separador de milhares 2 3 2 4 3" xfId="1516" xr:uid="{E5D94548-409F-4D6C-851D-1332DDEEA105}"/>
    <cellStyle name="Separador de milhares 2 3 2 4 3 2" xfId="1517" xr:uid="{79A72BAA-7ADF-41B1-B5AA-F4F749510357}"/>
    <cellStyle name="Separador de milhares 2 3 2 4 3 2 2" xfId="4250" xr:uid="{CC965A82-6672-45C8-A76B-C46DD3DC86EA}"/>
    <cellStyle name="Separador de milhares 2 3 2 4 3 2 3" xfId="4249" xr:uid="{ECAEA6B4-2883-4F34-A8AB-4CB95DE9DDDA}"/>
    <cellStyle name="Separador de milhares 2 3 2 4 3 3" xfId="4251" xr:uid="{B88CC059-02C5-4EAC-B420-05D1229E117E}"/>
    <cellStyle name="Separador de milhares 2 3 2 4 3 4" xfId="4248" xr:uid="{99EDCB36-6364-4DC4-96AF-AF4D7BE9E815}"/>
    <cellStyle name="Separador de milhares 2 3 2 4 4" xfId="1518" xr:uid="{1FDBA1DE-E046-4213-B842-CB80A968065E}"/>
    <cellStyle name="Separador de milhares 2 3 2 4 4 2" xfId="4253" xr:uid="{E3F70851-B69D-4BB2-AE17-2D29879CA3C5}"/>
    <cellStyle name="Separador de milhares 2 3 2 4 4 2 2" xfId="4254" xr:uid="{03D64C3B-BD03-4B9D-AC3A-41720DFC9CDA}"/>
    <cellStyle name="Separador de milhares 2 3 2 4 4 3" xfId="4255" xr:uid="{76022D91-19AE-4042-92B0-345CB1FBA70B}"/>
    <cellStyle name="Separador de milhares 2 3 2 4 4 4" xfId="4252" xr:uid="{F3755C78-C7CA-495B-97BC-73C1DCC14D59}"/>
    <cellStyle name="Separador de milhares 2 3 2 4 5" xfId="1519" xr:uid="{D2A9F832-C9DF-4651-9CD5-7ECC4143B549}"/>
    <cellStyle name="Separador de milhares 2 3 2 4 5 2" xfId="4257" xr:uid="{D41CEC7B-E956-4343-A429-30708D59E121}"/>
    <cellStyle name="Separador de milhares 2 3 2 4 5 3" xfId="4256" xr:uid="{F100AA4B-D6BA-4A9A-B4F9-A8B8C9A41180}"/>
    <cellStyle name="Separador de milhares 2 3 2 4 6" xfId="4258" xr:uid="{54747D78-7301-485F-902C-7DD1228FB356}"/>
    <cellStyle name="Separador de milhares 2 3 2 4 6 2" xfId="4259" xr:uid="{90A8D580-6595-4335-944D-91F5BE07DE8E}"/>
    <cellStyle name="Separador de milhares 2 3 2 4 7" xfId="4260" xr:uid="{8B1BA4EA-9864-4CD3-BF5D-71664A5D8804}"/>
    <cellStyle name="Separador de milhares 2 3 2 4 8" xfId="4243" xr:uid="{528ECB45-4EF8-487E-9CDC-E70BE8A71922}"/>
    <cellStyle name="Separador de milhares 2 3 2 5" xfId="1520" xr:uid="{6E7DF4FA-4C93-4D17-89AA-6279A663FE45}"/>
    <cellStyle name="Separador de milhares 2 3 2 5 2" xfId="1521" xr:uid="{791BDF2D-396F-4E17-B852-F093E09F6E8A}"/>
    <cellStyle name="Separador de milhares 2 3 2 5 2 2" xfId="4263" xr:uid="{DC85073A-8DBA-46D1-8062-62E92F249BE7}"/>
    <cellStyle name="Separador de milhares 2 3 2 5 2 3" xfId="4262" xr:uid="{587183D0-DABE-4D9D-BE79-34767E7E48BC}"/>
    <cellStyle name="Separador de milhares 2 3 2 5 3" xfId="4264" xr:uid="{26DE3620-15E2-4F50-B095-08CF12683AC5}"/>
    <cellStyle name="Separador de milhares 2 3 2 5 3 2" xfId="4265" xr:uid="{63A3F7BC-BAF3-4E77-AB29-572CB038DB56}"/>
    <cellStyle name="Separador de milhares 2 3 2 5 4" xfId="4266" xr:uid="{91A447E8-4CE6-445B-A7E7-0DF078D118AB}"/>
    <cellStyle name="Separador de milhares 2 3 2 5 4 2" xfId="4267" xr:uid="{9CFA924D-01C0-4895-990A-F7BF1226E95C}"/>
    <cellStyle name="Separador de milhares 2 3 2 5 5" xfId="4268" xr:uid="{B70037F8-2EF6-400F-A59D-34920339C8BD}"/>
    <cellStyle name="Separador de milhares 2 3 2 5 5 2" xfId="4269" xr:uid="{CBDCFD11-B04B-4FF3-A4DB-6083C57CDF07}"/>
    <cellStyle name="Separador de milhares 2 3 2 5 6" xfId="4270" xr:uid="{64C6D44D-C0DC-4605-B6F6-215851169608}"/>
    <cellStyle name="Separador de milhares 2 3 2 5 7" xfId="4261" xr:uid="{3D68D162-8E8C-4459-864E-DEAE8283BD95}"/>
    <cellStyle name="Separador de milhares 2 3 2 6" xfId="1522" xr:uid="{39DDBF6F-DD90-43A3-B6BA-E9394D446EC7}"/>
    <cellStyle name="Separador de milhares 2 3 2 6 2" xfId="1523" xr:uid="{63629840-483B-4E8E-ADC5-A4A6B600AB07}"/>
    <cellStyle name="Separador de milhares 2 3 2 6 2 2" xfId="4273" xr:uid="{ED25086C-8C4E-45D5-A62A-1317197282E6}"/>
    <cellStyle name="Separador de milhares 2 3 2 6 2 3" xfId="4272" xr:uid="{1A5CFCBB-EBCE-4BB8-AFEF-4427AE627DA8}"/>
    <cellStyle name="Separador de milhares 2 3 2 6 3" xfId="4274" xr:uid="{20D34058-BF82-40BC-9376-026265A8BE25}"/>
    <cellStyle name="Separador de milhares 2 3 2 6 4" xfId="4271" xr:uid="{9EB644A6-3157-4838-9252-7F05FDE24F19}"/>
    <cellStyle name="Separador de milhares 2 3 2 7" xfId="1524" xr:uid="{3F855EC0-18A2-423D-96DB-1460781A0BFB}"/>
    <cellStyle name="Separador de milhares 2 3 2 7 2" xfId="4276" xr:uid="{A2B66A80-A1C6-4532-B15D-3CBA5B676C72}"/>
    <cellStyle name="Separador de milhares 2 3 2 7 2 2" xfId="4277" xr:uid="{FAFECDE9-D94E-4A89-8B18-C314ACDBB39D}"/>
    <cellStyle name="Separador de milhares 2 3 2 7 3" xfId="4278" xr:uid="{FE27CD19-16CC-44E1-BD65-1C087EA6FA2D}"/>
    <cellStyle name="Separador de milhares 2 3 2 7 4" xfId="4275" xr:uid="{79A30017-38A3-4ECC-A576-3F7C9ED32D3A}"/>
    <cellStyle name="Separador de milhares 2 3 2 8" xfId="4279" xr:uid="{EE1AB68C-1266-4B12-A385-DF57AB6E6EDF}"/>
    <cellStyle name="Separador de milhares 2 3 2 8 2" xfId="4280" xr:uid="{E50AA0A9-6242-4B9B-A13D-88FA9FF33FE3}"/>
    <cellStyle name="Separador de milhares 2 3 2 8 2 2" xfId="4281" xr:uid="{473A0D51-45A8-4AF1-A95C-A08E84723B70}"/>
    <cellStyle name="Separador de milhares 2 3 2 8 3" xfId="4282" xr:uid="{355D2E81-4F86-42E4-82D4-BEFAD8DADB63}"/>
    <cellStyle name="Separador de milhares 2 3 2 9" xfId="4283" xr:uid="{B5E80A65-50D1-49E6-9112-35A1D110BA9D}"/>
    <cellStyle name="Separador de milhares 2 3 2 9 2" xfId="4284" xr:uid="{C29800FF-FE8C-47AD-9172-A9FFF315941F}"/>
    <cellStyle name="Separador de milhares 2 3 3" xfId="1525" xr:uid="{87456779-1DF1-43B4-842F-4A93A066FEA3}"/>
    <cellStyle name="Separador de milhares 2 3 3 10" xfId="4286" xr:uid="{A0E4AB6D-BC2E-4973-BECF-95A19EDF9F6E}"/>
    <cellStyle name="Separador de milhares 2 3 3 11" xfId="4285" xr:uid="{AE2881C9-6FE9-4B3C-A049-8E6A2A322CF7}"/>
    <cellStyle name="Separador de milhares 2 3 3 2" xfId="1526" xr:uid="{43B919E1-1F8C-4D9E-8D71-6E482CFC4416}"/>
    <cellStyle name="Separador de milhares 2 3 3 2 10" xfId="4287" xr:uid="{5A50D380-CC84-4DC3-A5EF-F4A6E8D59951}"/>
    <cellStyle name="Separador de milhares 2 3 3 2 2" xfId="1527" xr:uid="{64D72789-2C1F-486E-97CA-A83926A9995D}"/>
    <cellStyle name="Separador de milhares 2 3 3 2 2 2" xfId="1528" xr:uid="{C31E74E1-0DD5-4F1B-BD62-930E5B79F8E6}"/>
    <cellStyle name="Separador de milhares 2 3 3 2 2 2 2" xfId="1529" xr:uid="{5C58A338-1F17-48E2-B9E1-EE650B687E1C}"/>
    <cellStyle name="Separador de milhares 2 3 3 2 2 2 2 2" xfId="4291" xr:uid="{ECCE2DD9-E8DD-49D5-8FF5-EA3268F715AB}"/>
    <cellStyle name="Separador de milhares 2 3 3 2 2 2 2 3" xfId="4290" xr:uid="{EF8CD74D-15B1-435B-9EC9-4D9256AF2726}"/>
    <cellStyle name="Separador de milhares 2 3 3 2 2 2 3" xfId="4292" xr:uid="{D39574E1-C6B7-4AEB-955A-89AA0FF5DEAA}"/>
    <cellStyle name="Separador de milhares 2 3 3 2 2 2 4" xfId="4289" xr:uid="{6ABBFBD5-BC3D-4B3F-8A3D-4797B685BF99}"/>
    <cellStyle name="Separador de milhares 2 3 3 2 2 3" xfId="1530" xr:uid="{50356E2F-F1E3-4E91-8479-2904542EA971}"/>
    <cellStyle name="Separador de milhares 2 3 3 2 2 3 2" xfId="1531" xr:uid="{AD7BDE68-D5EB-4355-AE0D-78015E8AB755}"/>
    <cellStyle name="Separador de milhares 2 3 3 2 2 3 2 2" xfId="4295" xr:uid="{192F2096-7AD1-4A3E-91F6-E69C5BE22C5C}"/>
    <cellStyle name="Separador de milhares 2 3 3 2 2 3 2 3" xfId="4294" xr:uid="{F7FD4C09-AF90-40B8-B294-0F836BB3FD1F}"/>
    <cellStyle name="Separador de milhares 2 3 3 2 2 3 3" xfId="4296" xr:uid="{55058F6D-6BD9-4606-B84C-DDC0FF614A02}"/>
    <cellStyle name="Separador de milhares 2 3 3 2 2 3 4" xfId="4293" xr:uid="{8354E4BA-A180-41AC-92B1-BCE37E0F42C6}"/>
    <cellStyle name="Separador de milhares 2 3 3 2 2 4" xfId="1532" xr:uid="{86E5CC85-BB8E-4C6D-A8D8-EFF89F23347E}"/>
    <cellStyle name="Separador de milhares 2 3 3 2 2 4 2" xfId="4298" xr:uid="{AFBC34F1-C928-49FA-ABFF-3236FD2D8ADF}"/>
    <cellStyle name="Separador de milhares 2 3 3 2 2 4 2 2" xfId="4299" xr:uid="{D2D0291E-3AF8-4B52-95C8-12F3DE019409}"/>
    <cellStyle name="Separador de milhares 2 3 3 2 2 4 3" xfId="4300" xr:uid="{9053F2AA-9B0C-4928-A940-7549B23EB549}"/>
    <cellStyle name="Separador de milhares 2 3 3 2 2 4 4" xfId="4297" xr:uid="{27F9C16F-7135-4340-AD41-21C0AD8B4D91}"/>
    <cellStyle name="Separador de milhares 2 3 3 2 2 5" xfId="1533" xr:uid="{9CEC38EF-1A2E-4C81-861C-25E171F3CAF2}"/>
    <cellStyle name="Separador de milhares 2 3 3 2 2 5 2" xfId="4302" xr:uid="{8DC3A5A2-40B0-4794-83BD-66C327D673B9}"/>
    <cellStyle name="Separador de milhares 2 3 3 2 2 5 3" xfId="4301" xr:uid="{0CE4FF55-E4BC-4FA9-ABBA-3F18A5830724}"/>
    <cellStyle name="Separador de milhares 2 3 3 2 2 6" xfId="4303" xr:uid="{AB383CE1-0A83-4C19-B41D-362268FF890E}"/>
    <cellStyle name="Separador de milhares 2 3 3 2 2 6 2" xfId="4304" xr:uid="{7BDD0F96-BEE3-472B-8962-78198CF3CE81}"/>
    <cellStyle name="Separador de milhares 2 3 3 2 2 7" xfId="4305" xr:uid="{B69D7E65-2231-422B-9D93-4F9CF3786DAB}"/>
    <cellStyle name="Separador de milhares 2 3 3 2 2 8" xfId="4288" xr:uid="{6E65DD0D-7C82-4158-A32E-E5076A1FBDC2}"/>
    <cellStyle name="Separador de milhares 2 3 3 2 3" xfId="1534" xr:uid="{C2F77DF0-00CA-4835-8787-CDA47E0A476A}"/>
    <cellStyle name="Separador de milhares 2 3 3 2 3 2" xfId="1535" xr:uid="{23E50FC2-3EBA-4506-9E5B-B303CF67878A}"/>
    <cellStyle name="Separador de milhares 2 3 3 2 3 2 2" xfId="4308" xr:uid="{912CDFEE-8290-4DB8-B003-9BA62904116E}"/>
    <cellStyle name="Separador de milhares 2 3 3 2 3 2 2 2" xfId="4309" xr:uid="{B138551E-583A-46C3-9DBD-351D2D77C6E1}"/>
    <cellStyle name="Separador de milhares 2 3 3 2 3 2 3" xfId="4310" xr:uid="{8CB44856-E554-487B-BF7D-6E36F27BDAFA}"/>
    <cellStyle name="Separador de milhares 2 3 3 2 3 2 4" xfId="4307" xr:uid="{EC6445D3-0F8D-4F46-96DC-5CFFC98962B8}"/>
    <cellStyle name="Separador de milhares 2 3 3 2 3 3" xfId="4311" xr:uid="{54CCB1D3-AC0E-4278-8EF0-C4DB3F514075}"/>
    <cellStyle name="Separador de milhares 2 3 3 2 3 3 2" xfId="4312" xr:uid="{92C9564E-C2DA-483A-B1E4-B89C7630844D}"/>
    <cellStyle name="Separador de milhares 2 3 3 2 3 3 2 2" xfId="4313" xr:uid="{EC129B36-54C5-4B5F-836C-C3CCEBF970B9}"/>
    <cellStyle name="Separador de milhares 2 3 3 2 3 3 3" xfId="4314" xr:uid="{A1B7B0E3-AE89-440D-AD0F-E13DFF274DE4}"/>
    <cellStyle name="Separador de milhares 2 3 3 2 3 4" xfId="4315" xr:uid="{6155B74B-3AA8-437C-BA5A-F9B3CC8F0239}"/>
    <cellStyle name="Separador de milhares 2 3 3 2 3 4 2" xfId="4316" xr:uid="{51F943C6-C29D-4DA2-BD27-90C98AB9A0B5}"/>
    <cellStyle name="Separador de milhares 2 3 3 2 3 4 2 2" xfId="4317" xr:uid="{DD3E0028-64DD-4644-99CE-83BAA1F4E3F7}"/>
    <cellStyle name="Separador de milhares 2 3 3 2 3 4 3" xfId="4318" xr:uid="{663C4833-7BAF-446F-8886-0695A7E6F6DA}"/>
    <cellStyle name="Separador de milhares 2 3 3 2 3 5" xfId="4319" xr:uid="{4CE36722-128E-4B2B-98FA-29BCFC577422}"/>
    <cellStyle name="Separador de milhares 2 3 3 2 3 5 2" xfId="4320" xr:uid="{B3707CCC-7150-496D-B0CA-F5E48B41BADA}"/>
    <cellStyle name="Separador de milhares 2 3 3 2 3 6" xfId="4321" xr:uid="{9A4DF055-EC85-43AA-9434-A9C0660DFDBF}"/>
    <cellStyle name="Separador de milhares 2 3 3 2 3 7" xfId="4306" xr:uid="{3F24631D-6CB3-4F33-91D0-2C960ECE012F}"/>
    <cellStyle name="Separador de milhares 2 3 3 2 4" xfId="1536" xr:uid="{5B1159F9-5442-4DC5-BA60-F11E53690C19}"/>
    <cellStyle name="Separador de milhares 2 3 3 2 4 2" xfId="1537" xr:uid="{8C7BED9A-05C7-403C-B432-E8AF6D04058C}"/>
    <cellStyle name="Separador de milhares 2 3 3 2 4 2 2" xfId="4324" xr:uid="{7AA085EB-0612-4BF1-8515-79E029C5A229}"/>
    <cellStyle name="Separador de milhares 2 3 3 2 4 2 3" xfId="4323" xr:uid="{827460F7-FA26-4AC6-9BCF-B1495CD57DA5}"/>
    <cellStyle name="Separador de milhares 2 3 3 2 4 3" xfId="4325" xr:uid="{03D7D61C-4964-48BE-A433-ABF5030EE7D9}"/>
    <cellStyle name="Separador de milhares 2 3 3 2 4 4" xfId="4322" xr:uid="{419D257C-8E97-46DA-8F8E-D5B16AF33F2A}"/>
    <cellStyle name="Separador de milhares 2 3 3 2 5" xfId="1538" xr:uid="{CBCA8FDF-C21C-4C9A-B87A-2FE364881BDE}"/>
    <cellStyle name="Separador de milhares 2 3 3 2 5 2" xfId="4327" xr:uid="{5F349885-EE0F-4453-BC7B-11E9CA8956C2}"/>
    <cellStyle name="Separador de milhares 2 3 3 2 5 2 2" xfId="4328" xr:uid="{ECE34E51-4BB4-4578-AAFF-8F1B44F9A0B0}"/>
    <cellStyle name="Separador de milhares 2 3 3 2 5 3" xfId="4329" xr:uid="{40B6CA6B-004D-4D0E-AE32-AE622368284F}"/>
    <cellStyle name="Separador de milhares 2 3 3 2 5 4" xfId="4326" xr:uid="{C2BDA347-FE4C-4FE4-ABAD-11CA411D0991}"/>
    <cellStyle name="Separador de milhares 2 3 3 2 6" xfId="1539" xr:uid="{15F8CFD3-57FF-408C-ADE4-C0A36386EABB}"/>
    <cellStyle name="Separador de milhares 2 3 3 2 6 2" xfId="4331" xr:uid="{433CFF28-B6F6-4EBF-820D-A5D7D435BE38}"/>
    <cellStyle name="Separador de milhares 2 3 3 2 6 2 2" xfId="4332" xr:uid="{7E2ECDFC-AC3F-4B56-B966-447EEF47E3B3}"/>
    <cellStyle name="Separador de milhares 2 3 3 2 6 3" xfId="4333" xr:uid="{D8B14E49-0156-47E1-937D-B59C355CE040}"/>
    <cellStyle name="Separador de milhares 2 3 3 2 6 4" xfId="4330" xr:uid="{075C81D7-FADD-4CF3-884B-51051E378F00}"/>
    <cellStyle name="Separador de milhares 2 3 3 2 7" xfId="4334" xr:uid="{B49CC9EB-9205-4838-AD6F-FFAA49A36A02}"/>
    <cellStyle name="Separador de milhares 2 3 3 2 7 2" xfId="4335" xr:uid="{03A0AD8D-ED49-46F8-B409-11D588E5D378}"/>
    <cellStyle name="Separador de milhares 2 3 3 2 7 2 2" xfId="4336" xr:uid="{B6CE47E9-6A46-47B1-8092-1C4DF7B07266}"/>
    <cellStyle name="Separador de milhares 2 3 3 2 7 3" xfId="4337" xr:uid="{42DB8A9F-EE47-46BA-9640-BCD57E9BFF86}"/>
    <cellStyle name="Separador de milhares 2 3 3 2 8" xfId="4338" xr:uid="{E852134D-1F1D-486B-8671-0283D883A145}"/>
    <cellStyle name="Separador de milhares 2 3 3 2 8 2" xfId="4339" xr:uid="{65E0D711-D405-42CC-847C-BBA71EC7EB07}"/>
    <cellStyle name="Separador de milhares 2 3 3 2 9" xfId="4340" xr:uid="{72899B95-AB6F-4B6E-9D2F-3E3C7CBEF05E}"/>
    <cellStyle name="Separador de milhares 2 3 3 3" xfId="1540" xr:uid="{C1BC9AEC-73F4-4511-B14B-F666E0F9F4AB}"/>
    <cellStyle name="Separador de milhares 2 3 3 3 2" xfId="1541" xr:uid="{4519F260-B9F4-42EA-BB42-717C5C73F2EC}"/>
    <cellStyle name="Separador de milhares 2 3 3 3 2 2" xfId="4343" xr:uid="{8C084472-FE6C-44C1-98A6-3CF85760260A}"/>
    <cellStyle name="Separador de milhares 2 3 3 3 2 2 2" xfId="4344" xr:uid="{C6FA6011-8984-4055-BDB7-E8C56D446747}"/>
    <cellStyle name="Separador de milhares 2 3 3 3 2 2 2 2" xfId="4345" xr:uid="{5F6CBEBB-B40F-4E8B-BB1F-12E64BB502DA}"/>
    <cellStyle name="Separador de milhares 2 3 3 3 2 2 3" xfId="4346" xr:uid="{5C0B820F-43C3-46A8-9A9F-64B0F4C754FF}"/>
    <cellStyle name="Separador de milhares 2 3 3 3 2 3" xfId="4347" xr:uid="{6C13E09E-FB71-4309-8A35-755DD48EFD9D}"/>
    <cellStyle name="Separador de milhares 2 3 3 3 2 3 2" xfId="4348" xr:uid="{F1AB66EB-AEE4-422F-85C1-8D14D7845DAC}"/>
    <cellStyle name="Separador de milhares 2 3 3 3 2 4" xfId="4349" xr:uid="{B37FC3C3-5AFB-481B-89B5-B2C4F1FC5439}"/>
    <cellStyle name="Separador de milhares 2 3 3 3 2 4 2" xfId="4350" xr:uid="{781DDC1D-FF49-4C69-91F3-795EC7F85CD6}"/>
    <cellStyle name="Separador de milhares 2 3 3 3 2 5" xfId="4351" xr:uid="{FA5532B2-0B0F-4DDC-85C0-D3D7477E6307}"/>
    <cellStyle name="Separador de milhares 2 3 3 3 2 5 2" xfId="4352" xr:uid="{EE427A15-88AC-4229-8618-4BE4A526D3A5}"/>
    <cellStyle name="Separador de milhares 2 3 3 3 2 6" xfId="4353" xr:uid="{8FCB7DCF-FCA2-4DAA-83E7-70BF50EC6562}"/>
    <cellStyle name="Separador de milhares 2 3 3 3 2 7" xfId="4342" xr:uid="{EC13C133-2C4F-4549-8AE6-364E4A078727}"/>
    <cellStyle name="Separador de milhares 2 3 3 3 3" xfId="4354" xr:uid="{CCBC56DA-9D69-4C69-B747-B451DC554572}"/>
    <cellStyle name="Separador de milhares 2 3 3 3 3 2" xfId="4355" xr:uid="{A2842B24-081A-4E2D-9D07-CB0E83D647DE}"/>
    <cellStyle name="Separador de milhares 2 3 3 3 3 2 2" xfId="4356" xr:uid="{C380448E-0BCF-4281-9DD3-EF955C82BA30}"/>
    <cellStyle name="Separador de milhares 2 3 3 3 3 3" xfId="4357" xr:uid="{F702A9C4-4314-4C21-BE75-9069AC1813CF}"/>
    <cellStyle name="Separador de milhares 2 3 3 3 4" xfId="4358" xr:uid="{25AB0062-AB29-4145-8F32-C5E8B5A7305B}"/>
    <cellStyle name="Separador de milhares 2 3 3 3 4 2" xfId="4359" xr:uid="{DBA04E71-7EE3-4B43-8BF9-18E7FFE9A25A}"/>
    <cellStyle name="Separador de milhares 2 3 3 3 4 2 2" xfId="4360" xr:uid="{8FDDEB4D-4498-4F47-8BF8-FC779357D7D1}"/>
    <cellStyle name="Separador de milhares 2 3 3 3 4 3" xfId="4361" xr:uid="{80DABE66-677C-4D7B-A561-CFE8E157EA8F}"/>
    <cellStyle name="Separador de milhares 2 3 3 3 5" xfId="4362" xr:uid="{C7394172-C7FB-416D-8BF2-C85462749C1C}"/>
    <cellStyle name="Separador de milhares 2 3 3 3 5 2" xfId="4363" xr:uid="{818F3970-650C-45CE-AE7D-48E85986C9F1}"/>
    <cellStyle name="Separador de milhares 2 3 3 3 6" xfId="4364" xr:uid="{7B78FF92-8B7D-44A5-9E36-88992A68F4BC}"/>
    <cellStyle name="Separador de milhares 2 3 3 3 6 2" xfId="4365" xr:uid="{CC9E23AD-82A2-4FE3-AC70-6C9D45973AFA}"/>
    <cellStyle name="Separador de milhares 2 3 3 3 7" xfId="4366" xr:uid="{FF221C2F-BBEB-40A7-990C-80847E7EEF4B}"/>
    <cellStyle name="Separador de milhares 2 3 3 3 7 2" xfId="4367" xr:uid="{4AA500C3-9980-4B95-AD66-6283E103CA76}"/>
    <cellStyle name="Separador de milhares 2 3 3 3 8" xfId="4368" xr:uid="{289C3B22-C6CC-486E-84E8-471A175B43B7}"/>
    <cellStyle name="Separador de milhares 2 3 3 3 9" xfId="4341" xr:uid="{69B27C3B-54F5-4854-8BA4-B9E2FAA286CF}"/>
    <cellStyle name="Separador de milhares 2 3 3 4" xfId="1542" xr:uid="{F8709AD5-B188-426C-A4AF-76D71AC53E5A}"/>
    <cellStyle name="Separador de milhares 2 3 3 4 2" xfId="1543" xr:uid="{E0784B81-60F2-40A9-AE14-B41F3FD93F4C}"/>
    <cellStyle name="Separador de milhares 2 3 3 4 2 2" xfId="4371" xr:uid="{F325D0C8-8C07-4819-A3D3-AF65EA68CC6D}"/>
    <cellStyle name="Separador de milhares 2 3 3 4 2 2 2" xfId="4372" xr:uid="{90AF4575-D50A-4423-B394-C28F64201D19}"/>
    <cellStyle name="Separador de milhares 2 3 3 4 2 3" xfId="4373" xr:uid="{08B16F09-8F27-49AD-BEA5-919F91615004}"/>
    <cellStyle name="Separador de milhares 2 3 3 4 2 4" xfId="4370" xr:uid="{06920A71-20CC-4285-83A1-8905226C7FF9}"/>
    <cellStyle name="Separador de milhares 2 3 3 4 3" xfId="4374" xr:uid="{C9CEA3DE-9D7D-436C-A25C-5A8836079326}"/>
    <cellStyle name="Separador de milhares 2 3 3 4 3 2" xfId="4375" xr:uid="{D21F2D53-A71D-414C-B64D-B3487F1D054F}"/>
    <cellStyle name="Separador de milhares 2 3 3 4 3 2 2" xfId="4376" xr:uid="{71FE67B5-11FE-4242-995E-DEE08FC17520}"/>
    <cellStyle name="Separador de milhares 2 3 3 4 3 3" xfId="4377" xr:uid="{DB30F726-1D54-4423-9BA0-31606EF6D210}"/>
    <cellStyle name="Separador de milhares 2 3 3 4 4" xfId="4378" xr:uid="{A8406907-6BFE-4EAB-95AB-3BEFA330712D}"/>
    <cellStyle name="Separador de milhares 2 3 3 4 4 2" xfId="4379" xr:uid="{05FD1C0D-3FFF-40CA-A4A9-6D11D3ADF049}"/>
    <cellStyle name="Separador de milhares 2 3 3 4 4 2 2" xfId="4380" xr:uid="{2259BB2E-6D80-434F-AA9B-7BEDD865C244}"/>
    <cellStyle name="Separador de milhares 2 3 3 4 4 3" xfId="4381" xr:uid="{B95A4ADD-3457-43B8-8D6B-CB13F27BF7B5}"/>
    <cellStyle name="Separador de milhares 2 3 3 4 5" xfId="4382" xr:uid="{F7D0C771-22AE-40E4-A204-424D34757C0C}"/>
    <cellStyle name="Separador de milhares 2 3 3 4 5 2" xfId="4383" xr:uid="{39C89BE8-6FBE-45F0-933A-A30F2135E561}"/>
    <cellStyle name="Separador de milhares 2 3 3 4 6" xfId="4384" xr:uid="{5A52847E-2DFE-47AC-9488-A70CA5A28681}"/>
    <cellStyle name="Separador de milhares 2 3 3 4 6 2" xfId="4385" xr:uid="{01970177-978D-429E-8899-A1A0CD6391E3}"/>
    <cellStyle name="Separador de milhares 2 3 3 4 7" xfId="4386" xr:uid="{D4D83A8E-3EA1-45EA-83CF-6CA300282AAA}"/>
    <cellStyle name="Separador de milhares 2 3 3 4 8" xfId="4369" xr:uid="{1572EF3A-AD02-4DCA-ABB9-4C2E777A2FCD}"/>
    <cellStyle name="Separador de milhares 2 3 3 5" xfId="1544" xr:uid="{3E237155-2399-4831-BC27-430453812CBC}"/>
    <cellStyle name="Separador de milhares 2 3 3 5 2" xfId="4388" xr:uid="{6F9B8B84-6564-4735-93F6-82770E331424}"/>
    <cellStyle name="Separador de milhares 2 3 3 5 2 2" xfId="4389" xr:uid="{A5691586-F047-4489-BB7A-B2090354E6DE}"/>
    <cellStyle name="Separador de milhares 2 3 3 5 3" xfId="4390" xr:uid="{4665371C-C51C-4E23-91F2-C07589B7BDD7}"/>
    <cellStyle name="Separador de milhares 2 3 3 5 3 2" xfId="4391" xr:uid="{1764BFC9-2F28-4C78-8A09-2085B75ED2FB}"/>
    <cellStyle name="Separador de milhares 2 3 3 5 4" xfId="4392" xr:uid="{16433227-C33C-46A6-952E-97AD82AB60B0}"/>
    <cellStyle name="Separador de milhares 2 3 3 5 4 2" xfId="4393" xr:uid="{2041AFC6-A4CF-4AF9-B3FF-6C86A88620BC}"/>
    <cellStyle name="Separador de milhares 2 3 3 5 5" xfId="4394" xr:uid="{AF00D26F-6795-453F-9D3C-AC5C03A3F960}"/>
    <cellStyle name="Separador de milhares 2 3 3 5 5 2" xfId="4395" xr:uid="{1A70CAC6-7FA4-493D-8B50-B686332F5191}"/>
    <cellStyle name="Separador de milhares 2 3 3 5 6" xfId="4396" xr:uid="{54B1F24A-7EE8-416F-A9B3-C358901D57A5}"/>
    <cellStyle name="Separador de milhares 2 3 3 5 7" xfId="4387" xr:uid="{1EC4C841-425C-4A49-95DB-D78B9E70C14C}"/>
    <cellStyle name="Separador de milhares 2 3 3 6" xfId="4397" xr:uid="{F5181898-B3FD-484F-ABE5-591744174A79}"/>
    <cellStyle name="Separador de milhares 2 3 3 6 2" xfId="4398" xr:uid="{25B731EE-5DCF-4CC9-8BDF-461446F4F181}"/>
    <cellStyle name="Separador de milhares 2 3 3 6 2 2" xfId="4399" xr:uid="{87F5FCD9-1405-4760-BD04-DBB551887336}"/>
    <cellStyle name="Separador de milhares 2 3 3 6 3" xfId="4400" xr:uid="{28E13A40-4456-44CE-8AA0-3B6916A5E376}"/>
    <cellStyle name="Separador de milhares 2 3 3 7" xfId="4401" xr:uid="{5DE7CD54-731B-476C-8EA5-87141C3FA94E}"/>
    <cellStyle name="Separador de milhares 2 3 3 7 2" xfId="4402" xr:uid="{FFF87956-DEE4-4006-9744-EACDE9675AED}"/>
    <cellStyle name="Separador de milhares 2 3 3 7 2 2" xfId="4403" xr:uid="{0EB97D68-5C1C-4203-B3B7-4B03942A30BD}"/>
    <cellStyle name="Separador de milhares 2 3 3 7 3" xfId="4404" xr:uid="{AD360A42-5A91-42B8-86C4-36E0378BF51A}"/>
    <cellStyle name="Separador de milhares 2 3 3 8" xfId="4405" xr:uid="{EC405E71-04FC-44A5-8ECD-386576D664F2}"/>
    <cellStyle name="Separador de milhares 2 3 3 8 2" xfId="4406" xr:uid="{28D91C56-37B8-4A2D-BDA8-02414B5B8F02}"/>
    <cellStyle name="Separador de milhares 2 3 3 8 2 2" xfId="4407" xr:uid="{D0EEC333-1E5B-4DBD-A09A-ACEF8F48527D}"/>
    <cellStyle name="Separador de milhares 2 3 3 8 3" xfId="4408" xr:uid="{68C8CA7C-9183-4648-A7B6-6B805AAD0E40}"/>
    <cellStyle name="Separador de milhares 2 3 3 9" xfId="4409" xr:uid="{CC958728-EAA6-4C13-9F75-181DDC177C6F}"/>
    <cellStyle name="Separador de milhares 2 3 3 9 2" xfId="4410" xr:uid="{7C5C875B-8BAE-49C8-9D3F-CD45753D5B77}"/>
    <cellStyle name="Separador de milhares 2 3 4" xfId="1545" xr:uid="{1CC07A4D-C96C-4920-8232-C5597B56B0E9}"/>
    <cellStyle name="Separador de milhares 2 3 4 10" xfId="4411" xr:uid="{A614064E-33AC-4E9D-8CD6-BB32A4CA57BC}"/>
    <cellStyle name="Separador de milhares 2 3 4 2" xfId="1546" xr:uid="{620F81C6-00CA-463C-9D83-222CCF188E5A}"/>
    <cellStyle name="Separador de milhares 2 3 4 2 2" xfId="1547" xr:uid="{305AF8FE-A904-4241-8A13-0A863092F273}"/>
    <cellStyle name="Separador de milhares 2 3 4 2 2 2" xfId="1548" xr:uid="{29E406B2-0987-4064-9A41-75E447BFD434}"/>
    <cellStyle name="Separador de milhares 2 3 4 2 2 2 2" xfId="4415" xr:uid="{D8E75F57-F4F3-4CAA-8D20-B915DEB49B3B}"/>
    <cellStyle name="Separador de milhares 2 3 4 2 2 2 3" xfId="4414" xr:uid="{77CEBBBE-9887-4420-9599-81E74C0D7DBD}"/>
    <cellStyle name="Separador de milhares 2 3 4 2 2 3" xfId="4416" xr:uid="{AFC6F12D-DC98-4AE7-8AEE-31963B492893}"/>
    <cellStyle name="Separador de milhares 2 3 4 2 2 4" xfId="4413" xr:uid="{E45272CE-7AB8-45CB-9D93-7AEE1F686140}"/>
    <cellStyle name="Separador de milhares 2 3 4 2 3" xfId="1549" xr:uid="{B642E535-2DC7-4733-8E49-E43CBC40ED4D}"/>
    <cellStyle name="Separador de milhares 2 3 4 2 3 2" xfId="1550" xr:uid="{E2827F5E-F121-4C93-9D02-4463FC25289A}"/>
    <cellStyle name="Separador de milhares 2 3 4 2 3 2 2" xfId="4419" xr:uid="{DAE819BF-B4B8-47F7-AD97-DC3BCE2C86E8}"/>
    <cellStyle name="Separador de milhares 2 3 4 2 3 2 3" xfId="4418" xr:uid="{4107E7B1-61CC-47B3-A048-C4A0A7BC83EC}"/>
    <cellStyle name="Separador de milhares 2 3 4 2 3 3" xfId="4420" xr:uid="{65D8DBF1-9C80-42B0-A19B-AAB63C24DC75}"/>
    <cellStyle name="Separador de milhares 2 3 4 2 3 4" xfId="4417" xr:uid="{28EDCE13-48ED-47C9-8346-D32307F45BCD}"/>
    <cellStyle name="Separador de milhares 2 3 4 2 4" xfId="1551" xr:uid="{46DF064B-A902-4573-805E-965DAB97AAF2}"/>
    <cellStyle name="Separador de milhares 2 3 4 2 4 2" xfId="4422" xr:uid="{421CEBEB-57CA-4081-B0A1-2761816D9D7B}"/>
    <cellStyle name="Separador de milhares 2 3 4 2 4 2 2" xfId="4423" xr:uid="{840A7CAD-9DBA-43F3-9D11-8ADAD29E5967}"/>
    <cellStyle name="Separador de milhares 2 3 4 2 4 3" xfId="4424" xr:uid="{DE6CEBB0-5657-4FF7-9E4E-2E8829166C50}"/>
    <cellStyle name="Separador de milhares 2 3 4 2 4 4" xfId="4421" xr:uid="{0F27EE3C-B228-4FB5-84F2-77B5DF414973}"/>
    <cellStyle name="Separador de milhares 2 3 4 2 5" xfId="1552" xr:uid="{2629BBDD-AAE5-43AF-A441-030650498395}"/>
    <cellStyle name="Separador de milhares 2 3 4 2 5 2" xfId="4426" xr:uid="{98C340AB-9FFA-4351-A749-E4651C355BE4}"/>
    <cellStyle name="Separador de milhares 2 3 4 2 5 3" xfId="4425" xr:uid="{B04B4FF9-A911-460B-9CC9-3DB1DE497220}"/>
    <cellStyle name="Separador de milhares 2 3 4 2 6" xfId="4427" xr:uid="{37967F32-BBBE-4BDA-B4D6-963BE385F313}"/>
    <cellStyle name="Separador de milhares 2 3 4 2 6 2" xfId="4428" xr:uid="{8CA56051-B4CE-4B70-8B83-1DF5D2F07E8C}"/>
    <cellStyle name="Separador de milhares 2 3 4 2 7" xfId="4429" xr:uid="{16FD9E90-A0E4-459E-8DE8-1867D0231FC3}"/>
    <cellStyle name="Separador de milhares 2 3 4 2 8" xfId="4412" xr:uid="{A4A47E94-66B7-4A74-BE14-99802CD10F9E}"/>
    <cellStyle name="Separador de milhares 2 3 4 3" xfId="1553" xr:uid="{99C2BAA5-96AC-411F-B2BC-E3464C57A69B}"/>
    <cellStyle name="Separador de milhares 2 3 4 3 2" xfId="1554" xr:uid="{1F0C566D-217C-4AC8-9424-6AA0FE5CB318}"/>
    <cellStyle name="Separador de milhares 2 3 4 3 2 2" xfId="1555" xr:uid="{5095484B-5352-483D-A2F3-7BCF82158515}"/>
    <cellStyle name="Separador de milhares 2 3 4 3 2 2 2" xfId="4433" xr:uid="{E3ED28D4-ABB7-4B3F-9C7D-735BB64F01CC}"/>
    <cellStyle name="Separador de milhares 2 3 4 3 2 2 3" xfId="4432" xr:uid="{B35D19E5-B03F-4A9A-ACAA-0E32AD8FC75C}"/>
    <cellStyle name="Separador de milhares 2 3 4 3 2 3" xfId="4434" xr:uid="{16750F3C-00B8-4C3A-A395-428516B5F0C6}"/>
    <cellStyle name="Separador de milhares 2 3 4 3 2 4" xfId="4431" xr:uid="{F9463FDA-40C5-45D3-AAB9-9967D933A3C2}"/>
    <cellStyle name="Separador de milhares 2 3 4 3 3" xfId="1556" xr:uid="{94C9EE82-CBBE-490B-AB5F-021B72865963}"/>
    <cellStyle name="Separador de milhares 2 3 4 3 3 2" xfId="1557" xr:uid="{D214B563-BC8A-41C0-BF8E-443839FD2FA9}"/>
    <cellStyle name="Separador de milhares 2 3 4 3 3 2 2" xfId="4437" xr:uid="{37E021D3-B13E-4D6C-8062-B166EE7ED110}"/>
    <cellStyle name="Separador de milhares 2 3 4 3 3 2 3" xfId="4436" xr:uid="{E4668CEF-4015-4107-9C75-5962CE8C16E5}"/>
    <cellStyle name="Separador de milhares 2 3 4 3 3 3" xfId="4438" xr:uid="{402FE57C-42F7-4F06-92BD-7AC0062C1573}"/>
    <cellStyle name="Separador de milhares 2 3 4 3 3 4" xfId="4435" xr:uid="{90D45FDB-A854-4DE8-8B9C-36BA1CCA1ADF}"/>
    <cellStyle name="Separador de milhares 2 3 4 3 4" xfId="1558" xr:uid="{707CE7DD-0CEC-4C68-8B0A-35F86B0BE46E}"/>
    <cellStyle name="Separador de milhares 2 3 4 3 4 2" xfId="4440" xr:uid="{EFBCFE3E-771A-489E-A07A-2624C070AFC0}"/>
    <cellStyle name="Separador de milhares 2 3 4 3 4 2 2" xfId="4441" xr:uid="{D98FE27E-46ED-4E49-A453-255D17FEF940}"/>
    <cellStyle name="Separador de milhares 2 3 4 3 4 3" xfId="4442" xr:uid="{6D5F1D9C-CE04-4B6B-8CCD-D9953E5A3CBF}"/>
    <cellStyle name="Separador de milhares 2 3 4 3 4 4" xfId="4439" xr:uid="{0378AE15-6CD0-49A6-A421-70D8204D9EAA}"/>
    <cellStyle name="Separador de milhares 2 3 4 3 5" xfId="1559" xr:uid="{57EE860C-3455-4264-A411-840A3CFEF47E}"/>
    <cellStyle name="Separador de milhares 2 3 4 3 5 2" xfId="4444" xr:uid="{73083754-6449-464E-A7BE-C247409F6574}"/>
    <cellStyle name="Separador de milhares 2 3 4 3 5 3" xfId="4443" xr:uid="{E4768108-4788-4207-89DD-5AF2BA832F26}"/>
    <cellStyle name="Separador de milhares 2 3 4 3 6" xfId="4445" xr:uid="{DA45C4F2-F494-417E-B67A-89983BF0718C}"/>
    <cellStyle name="Separador de milhares 2 3 4 3 7" xfId="4430" xr:uid="{1E6F0B4A-0B08-4CB5-ADFC-A4FC9AC4248A}"/>
    <cellStyle name="Separador de milhares 2 3 4 4" xfId="1560" xr:uid="{F10E0A91-E77D-43B1-B640-CE21EAF88347}"/>
    <cellStyle name="Separador de milhares 2 3 4 4 2" xfId="1561" xr:uid="{A1F540AA-940C-4CFF-AEC5-3F0055FB7D74}"/>
    <cellStyle name="Separador de milhares 2 3 4 4 2 2" xfId="4448" xr:uid="{1A4A68E9-E2C7-41C3-8897-5D776FA19C3E}"/>
    <cellStyle name="Separador de milhares 2 3 4 4 2 3" xfId="4447" xr:uid="{3F60B0F5-40C2-47A2-92BA-0ED002A85C9C}"/>
    <cellStyle name="Separador de milhares 2 3 4 4 3" xfId="4449" xr:uid="{5F468943-E979-44C7-8E72-AD71CC523B76}"/>
    <cellStyle name="Separador de milhares 2 3 4 4 4" xfId="4446" xr:uid="{25BCC6A7-EC6B-4A24-8E5A-096877414C8E}"/>
    <cellStyle name="Separador de milhares 2 3 4 5" xfId="1562" xr:uid="{B4685F0C-9E23-404A-9564-52788F85B15D}"/>
    <cellStyle name="Separador de milhares 2 3 4 5 2" xfId="1563" xr:uid="{7D6C4CB9-0D24-40AA-8CDC-CC9A4BA9E401}"/>
    <cellStyle name="Separador de milhares 2 3 4 5 2 2" xfId="4452" xr:uid="{2E36DFD4-B58D-496A-9221-2943540CA10E}"/>
    <cellStyle name="Separador de milhares 2 3 4 5 2 3" xfId="4451" xr:uid="{49967A14-7D1B-4DA4-9CF2-D4206E6B7F99}"/>
    <cellStyle name="Separador de milhares 2 3 4 5 3" xfId="4453" xr:uid="{F1515553-906F-463C-8C59-F9B6C928D195}"/>
    <cellStyle name="Separador de milhares 2 3 4 5 4" xfId="4450" xr:uid="{7A49CA1A-BC87-468F-9837-E4E53DCCB9C2}"/>
    <cellStyle name="Separador de milhares 2 3 4 6" xfId="1564" xr:uid="{7A08C54B-64D7-4EF4-A277-E59751E6C9AE}"/>
    <cellStyle name="Separador de milhares 2 3 4 6 2" xfId="4455" xr:uid="{2D2F15A1-E01D-45BC-A5E2-823555996177}"/>
    <cellStyle name="Separador de milhares 2 3 4 6 2 2" xfId="4456" xr:uid="{51BB9C36-616D-4F45-A420-F26FA15D8DEC}"/>
    <cellStyle name="Separador de milhares 2 3 4 6 3" xfId="4457" xr:uid="{54DDE0A2-3CF8-4AD4-AA5B-7A761A9E6B09}"/>
    <cellStyle name="Separador de milhares 2 3 4 6 4" xfId="4454" xr:uid="{20699678-777F-4779-95B8-F4A9E0FF7041}"/>
    <cellStyle name="Separador de milhares 2 3 4 7" xfId="1565" xr:uid="{AFB54DD0-4395-4195-9FFE-C71EF28E844C}"/>
    <cellStyle name="Separador de milhares 2 3 4 7 2" xfId="4459" xr:uid="{DD7332A4-18A8-40A0-81E4-ECC79EB3F1AD}"/>
    <cellStyle name="Separador de milhares 2 3 4 7 2 2" xfId="4460" xr:uid="{4A2480D5-D3AE-4CA3-856D-A5D03FA19025}"/>
    <cellStyle name="Separador de milhares 2 3 4 7 3" xfId="4461" xr:uid="{79DD56CE-8579-4664-8D87-4EF99A4EB9B4}"/>
    <cellStyle name="Separador de milhares 2 3 4 7 4" xfId="4458" xr:uid="{54D2695C-9D15-4CBE-AED1-1D2692FE1F80}"/>
    <cellStyle name="Separador de milhares 2 3 4 8" xfId="4462" xr:uid="{0C047322-72DA-444B-80F2-5258F75F56F7}"/>
    <cellStyle name="Separador de milhares 2 3 4 8 2" xfId="4463" xr:uid="{B2ED74D7-E9CB-46EE-9C51-89A8E2A9E746}"/>
    <cellStyle name="Separador de milhares 2 3 4 9" xfId="4464" xr:uid="{3D9A6EF0-37FE-4DAC-B5EF-6A48826F8AEC}"/>
    <cellStyle name="Separador de milhares 2 3 5" xfId="1566" xr:uid="{D13022F8-E412-4572-8B21-C40341D60CF7}"/>
    <cellStyle name="Separador de milhares 2 3 5 10" xfId="4465" xr:uid="{42358E60-726E-410A-87CC-6783A99779E4}"/>
    <cellStyle name="Separador de milhares 2 3 5 2" xfId="1567" xr:uid="{4743BC0D-D77D-4DF7-A58A-2E41E1B8A931}"/>
    <cellStyle name="Separador de milhares 2 3 5 2 2" xfId="1568" xr:uid="{59175D4E-E7CE-4EEA-9CBD-00A6E7417B37}"/>
    <cellStyle name="Separador de milhares 2 3 5 2 2 2" xfId="4468" xr:uid="{284B93BD-B2F1-4ED9-ADEA-1284E240B7F6}"/>
    <cellStyle name="Separador de milhares 2 3 5 2 2 2 2" xfId="4469" xr:uid="{44152F8C-6714-48A1-88FB-70F0E7CECA9E}"/>
    <cellStyle name="Separador de milhares 2 3 5 2 2 3" xfId="4470" xr:uid="{3164E5B7-82AB-4CFC-B4F9-A3ACCBE0C6C6}"/>
    <cellStyle name="Separador de milhares 2 3 5 2 2 4" xfId="4467" xr:uid="{D5F55236-26F2-4985-A076-BB175F960F26}"/>
    <cellStyle name="Separador de milhares 2 3 5 2 3" xfId="4471" xr:uid="{42D076CD-73F9-43F6-82DD-6303E50C79BB}"/>
    <cellStyle name="Separador de milhares 2 3 5 2 3 2" xfId="4472" xr:uid="{166A57B6-C21C-41FD-B536-4645E091090C}"/>
    <cellStyle name="Separador de milhares 2 3 5 2 3 2 2" xfId="4473" xr:uid="{8EDE63A1-6108-4688-A379-8FF850FBCDEE}"/>
    <cellStyle name="Separador de milhares 2 3 5 2 3 3" xfId="4474" xr:uid="{DE0F861B-9979-418E-B674-A9D196A1D4BC}"/>
    <cellStyle name="Separador de milhares 2 3 5 2 4" xfId="4475" xr:uid="{0E0ADF25-5E44-45D7-98CE-CCBE37F14D24}"/>
    <cellStyle name="Separador de milhares 2 3 5 2 4 2" xfId="4476" xr:uid="{3D89DF8A-CEEC-4F01-B497-15DBADC6110B}"/>
    <cellStyle name="Separador de milhares 2 3 5 2 4 2 2" xfId="4477" xr:uid="{66694200-CB4E-4720-A0FE-401644D8C7FE}"/>
    <cellStyle name="Separador de milhares 2 3 5 2 4 3" xfId="4478" xr:uid="{72FDE69A-3B61-4802-9CBB-7BB9D1AAE04A}"/>
    <cellStyle name="Separador de milhares 2 3 5 2 5" xfId="4479" xr:uid="{127AEA42-2895-4752-8ADF-8633C0789495}"/>
    <cellStyle name="Separador de milhares 2 3 5 2 5 2" xfId="4480" xr:uid="{13B3E304-DDAE-40A7-84D5-FEA30E89FB59}"/>
    <cellStyle name="Separador de milhares 2 3 5 2 6" xfId="4481" xr:uid="{9E6876D7-1177-4143-93B6-359314B3A88F}"/>
    <cellStyle name="Separador de milhares 2 3 5 2 6 2" xfId="4482" xr:uid="{2507AB74-C6FA-41B5-9893-9802CF439ECE}"/>
    <cellStyle name="Separador de milhares 2 3 5 2 7" xfId="4483" xr:uid="{0E331AAC-391D-44FE-A5BD-97C161F3348B}"/>
    <cellStyle name="Separador de milhares 2 3 5 2 8" xfId="4466" xr:uid="{C1307911-CB0A-414A-BEBF-BBAE02938080}"/>
    <cellStyle name="Separador de milhares 2 3 5 3" xfId="1569" xr:uid="{BB870BDF-A75A-4A89-8F63-F89CF9822AE8}"/>
    <cellStyle name="Separador de milhares 2 3 5 3 2" xfId="1570" xr:uid="{EC6CAF06-DFDD-48D7-BBC0-9432940DF864}"/>
    <cellStyle name="Separador de milhares 2 3 5 3 2 2" xfId="4486" xr:uid="{A54F5BCA-BC74-49F0-8A8A-E4B1CFCBB761}"/>
    <cellStyle name="Separador de milhares 2 3 5 3 2 2 2" xfId="4487" xr:uid="{B4F5CA41-7AB6-432F-B784-215AA85CB692}"/>
    <cellStyle name="Separador de milhares 2 3 5 3 2 3" xfId="4488" xr:uid="{FA3B03A7-6FCB-4F5B-8763-645B22F2D9FC}"/>
    <cellStyle name="Separador de milhares 2 3 5 3 2 4" xfId="4485" xr:uid="{B87CAB52-2479-4EE8-8FB8-DBD107096496}"/>
    <cellStyle name="Separador de milhares 2 3 5 3 3" xfId="4489" xr:uid="{1AE43F7C-19DF-468A-8F1D-7EED777DD796}"/>
    <cellStyle name="Separador de milhares 2 3 5 3 3 2" xfId="4490" xr:uid="{4D44FD31-51EE-43E3-9F97-A8F663FFD62F}"/>
    <cellStyle name="Separador de milhares 2 3 5 3 3 2 2" xfId="4491" xr:uid="{3359FC11-87EF-4FF1-851F-D7414F7A11D2}"/>
    <cellStyle name="Separador de milhares 2 3 5 3 3 3" xfId="4492" xr:uid="{3A888FEA-FD39-4794-9923-5366CDF608A3}"/>
    <cellStyle name="Separador de milhares 2 3 5 3 4" xfId="4493" xr:uid="{DC37A18A-0A49-44AD-BD04-C0AD40204A76}"/>
    <cellStyle name="Separador de milhares 2 3 5 3 4 2" xfId="4494" xr:uid="{7F7FFD88-DF9B-44CE-AFDA-75DE04485713}"/>
    <cellStyle name="Separador de milhares 2 3 5 3 4 2 2" xfId="4495" xr:uid="{B63EB780-4A4E-4F22-A197-D56E861B4725}"/>
    <cellStyle name="Separador de milhares 2 3 5 3 4 3" xfId="4496" xr:uid="{90C9A8A5-5C8B-4963-8B65-80B89E89DC7D}"/>
    <cellStyle name="Separador de milhares 2 3 5 3 5" xfId="4497" xr:uid="{96D0C7BE-694D-44BD-8AF1-52F41AAF3947}"/>
    <cellStyle name="Separador de milhares 2 3 5 3 5 2" xfId="4498" xr:uid="{BF7DB1F9-F68E-443C-89A7-79590AD05F58}"/>
    <cellStyle name="Separador de milhares 2 3 5 3 6" xfId="4499" xr:uid="{E0EA4748-CD82-4DF7-8101-F3F3A157905D}"/>
    <cellStyle name="Separador de milhares 2 3 5 3 7" xfId="4484" xr:uid="{60E5F8A8-6E8F-4DC1-B95E-B7737279C928}"/>
    <cellStyle name="Separador de milhares 2 3 5 4" xfId="1571" xr:uid="{8E83959C-E6B4-4E7B-BCA9-23EAC4F6BC0F}"/>
    <cellStyle name="Separador de milhares 2 3 5 4 2" xfId="4501" xr:uid="{0C83B8B9-F0F8-4C95-82B0-D7F275366BB5}"/>
    <cellStyle name="Separador de milhares 2 3 5 4 2 2" xfId="4502" xr:uid="{9A9E0725-1379-4456-B291-A4ADE6557C13}"/>
    <cellStyle name="Separador de milhares 2 3 5 4 3" xfId="4503" xr:uid="{CB00D33B-49E1-4B10-A9D3-5CBF9CDC0B77}"/>
    <cellStyle name="Separador de milhares 2 3 5 4 4" xfId="4500" xr:uid="{7D60604C-B7F2-45E6-AAD5-19E107F8BEB0}"/>
    <cellStyle name="Separador de milhares 2 3 5 5" xfId="1572" xr:uid="{EDAD35FB-565B-40F4-B66B-E0AA6BB7C35C}"/>
    <cellStyle name="Separador de milhares 2 3 5 5 2" xfId="4505" xr:uid="{B8A651F8-2827-4D3D-83B7-B6210F2B507B}"/>
    <cellStyle name="Separador de milhares 2 3 5 5 2 2" xfId="4506" xr:uid="{9A39EFA9-C824-44F5-8954-3F091ADA8EE9}"/>
    <cellStyle name="Separador de milhares 2 3 5 5 3" xfId="4507" xr:uid="{A1249627-0372-43EC-B3BF-C9287C1FA32D}"/>
    <cellStyle name="Separador de milhares 2 3 5 5 4" xfId="4504" xr:uid="{A9CFA7AB-BB4F-4F18-B4B7-D7F5EA10F436}"/>
    <cellStyle name="Separador de milhares 2 3 5 6" xfId="4508" xr:uid="{39433938-8602-49BA-B76A-788E4D5CDEC2}"/>
    <cellStyle name="Separador de milhares 2 3 5 6 2" xfId="4509" xr:uid="{DF094356-A9FB-41C9-ACD5-50B4068EF1EE}"/>
    <cellStyle name="Separador de milhares 2 3 5 6 2 2" xfId="4510" xr:uid="{A8461E9B-EA1F-4A6C-9515-40ECCBAC289F}"/>
    <cellStyle name="Separador de milhares 2 3 5 6 3" xfId="4511" xr:uid="{79474961-8264-4D49-AB3C-B92A36552856}"/>
    <cellStyle name="Separador de milhares 2 3 5 7" xfId="4512" xr:uid="{CA7C67F3-1775-4FB1-9D88-7D06EC85F054}"/>
    <cellStyle name="Separador de milhares 2 3 5 7 2" xfId="4513" xr:uid="{AAD2202E-5993-43C0-8BD5-264E55A724E0}"/>
    <cellStyle name="Separador de milhares 2 3 5 7 2 2" xfId="4514" xr:uid="{3E690AE0-E81C-42AD-B6F2-7434A55FB155}"/>
    <cellStyle name="Separador de milhares 2 3 5 7 3" xfId="4515" xr:uid="{EE5F4DE9-1555-428E-A94C-8FAC0A6370F7}"/>
    <cellStyle name="Separador de milhares 2 3 5 8" xfId="4516" xr:uid="{0AB19EF9-7E32-4F78-A278-C7941FC3D239}"/>
    <cellStyle name="Separador de milhares 2 3 5 8 2" xfId="4517" xr:uid="{589A740E-02DE-4D09-8617-93BB35D28B94}"/>
    <cellStyle name="Separador de milhares 2 3 5 9" xfId="4518" xr:uid="{7179C7BD-D7DA-4CB4-AF4A-4F427393D72E}"/>
    <cellStyle name="Separador de milhares 2 3 6" xfId="1573" xr:uid="{0CA53F5E-769B-4DF3-A53C-1CEDF872C0C8}"/>
    <cellStyle name="Separador de milhares 2 3 6 10" xfId="4519" xr:uid="{E79C60FD-0C04-4A6B-AC5A-ED96790C343A}"/>
    <cellStyle name="Separador de milhares 2 3 6 2" xfId="1574" xr:uid="{0999DCE2-C25F-4FB0-9688-34FF052BB7DD}"/>
    <cellStyle name="Separador de milhares 2 3 6 2 2" xfId="1575" xr:uid="{860B20A0-C317-4912-820C-D9A4CFA643B3}"/>
    <cellStyle name="Separador de milhares 2 3 6 2 2 2" xfId="4522" xr:uid="{8BC21AFC-48C8-4195-8E0A-4E00C7B868FD}"/>
    <cellStyle name="Separador de milhares 2 3 6 2 2 2 2" xfId="4523" xr:uid="{3D1F845B-170B-44F5-AE8C-CA9B71CCB044}"/>
    <cellStyle name="Separador de milhares 2 3 6 2 2 3" xfId="4524" xr:uid="{A51C5DE6-220F-46AC-93E6-377479A67833}"/>
    <cellStyle name="Separador de milhares 2 3 6 2 2 4" xfId="4521" xr:uid="{187758FC-DB1E-4740-856B-C28B73835BF2}"/>
    <cellStyle name="Separador de milhares 2 3 6 2 3" xfId="4525" xr:uid="{BC81D16A-37C0-4676-B4DA-F7E0E962E6AC}"/>
    <cellStyle name="Separador de milhares 2 3 6 2 3 2" xfId="4526" xr:uid="{6178AE3F-367A-42C4-894E-4659E74E37C5}"/>
    <cellStyle name="Separador de milhares 2 3 6 2 3 2 2" xfId="4527" xr:uid="{6BFCC9CF-E4CB-411C-9321-2C8C05F1C757}"/>
    <cellStyle name="Separador de milhares 2 3 6 2 3 3" xfId="4528" xr:uid="{76B4F03C-9B65-425F-8C0D-D2DE0229F6D9}"/>
    <cellStyle name="Separador de milhares 2 3 6 2 4" xfId="4529" xr:uid="{39FF0AE1-9C3B-4436-AE99-8510671B6A2C}"/>
    <cellStyle name="Separador de milhares 2 3 6 2 4 2" xfId="4530" xr:uid="{664FF601-43AE-4C00-A86F-89756B75BCB6}"/>
    <cellStyle name="Separador de milhares 2 3 6 2 4 2 2" xfId="4531" xr:uid="{C6A930D6-613B-4BD8-A82F-A3707A2CDD10}"/>
    <cellStyle name="Separador de milhares 2 3 6 2 4 3" xfId="4532" xr:uid="{624F23EC-83B0-4BC2-AEC7-7E5BA04296DB}"/>
    <cellStyle name="Separador de milhares 2 3 6 2 5" xfId="4533" xr:uid="{9FAEBDAB-1357-48E0-A399-27817F5E3A6F}"/>
    <cellStyle name="Separador de milhares 2 3 6 2 5 2" xfId="4534" xr:uid="{90C3F7B4-7E61-4EF5-A2A4-27E5F9CC4FD1}"/>
    <cellStyle name="Separador de milhares 2 3 6 2 6" xfId="4535" xr:uid="{23D1307D-8FF0-4836-BF5C-EC4951158EAE}"/>
    <cellStyle name="Separador de milhares 2 3 6 2 6 2" xfId="4536" xr:uid="{DB78CEA8-FEF0-4887-B7F4-BFA334774845}"/>
    <cellStyle name="Separador de milhares 2 3 6 2 7" xfId="4537" xr:uid="{7C46470C-D3A7-4E3E-A961-51B0D782FC87}"/>
    <cellStyle name="Separador de milhares 2 3 6 2 8" xfId="4520" xr:uid="{6EF6D755-E625-4D5B-952B-CDF3D295DBA0}"/>
    <cellStyle name="Separador de milhares 2 3 6 3" xfId="1576" xr:uid="{1EA33A6F-7483-4A1C-8B14-BC40F2A20067}"/>
    <cellStyle name="Separador de milhares 2 3 6 3 2" xfId="1577" xr:uid="{918D7CDA-5B97-4F42-A1F9-339FEEF0F330}"/>
    <cellStyle name="Separador de milhares 2 3 6 3 2 2" xfId="4540" xr:uid="{49E5CE92-0C8F-49DF-A48C-B162475ECC3B}"/>
    <cellStyle name="Separador de milhares 2 3 6 3 2 2 2" xfId="4541" xr:uid="{07F44B22-1BD5-4691-820A-0434AB142875}"/>
    <cellStyle name="Separador de milhares 2 3 6 3 2 3" xfId="4542" xr:uid="{04496FDD-29CF-4F79-959B-D6531B561B02}"/>
    <cellStyle name="Separador de milhares 2 3 6 3 2 4" xfId="4539" xr:uid="{858BD07A-60D6-441A-BD40-584657DABAF7}"/>
    <cellStyle name="Separador de milhares 2 3 6 3 3" xfId="4543" xr:uid="{A2FA8378-210D-4FD7-8674-ABC45FBCE031}"/>
    <cellStyle name="Separador de milhares 2 3 6 3 3 2" xfId="4544" xr:uid="{B70FDEFC-6BC4-4DEB-A88D-31B62A849950}"/>
    <cellStyle name="Separador de milhares 2 3 6 3 3 2 2" xfId="4545" xr:uid="{F2790D84-163D-406B-9928-2842FA2BD5E6}"/>
    <cellStyle name="Separador de milhares 2 3 6 3 3 3" xfId="4546" xr:uid="{7B47576D-C72B-4CF6-BFD1-22771F4133B4}"/>
    <cellStyle name="Separador de milhares 2 3 6 3 4" xfId="4547" xr:uid="{13044A04-FE81-4A80-B90A-D66E8FC29AFC}"/>
    <cellStyle name="Separador de milhares 2 3 6 3 4 2" xfId="4548" xr:uid="{D5039650-FDDF-4A07-A391-65D45665893C}"/>
    <cellStyle name="Separador de milhares 2 3 6 3 4 2 2" xfId="4549" xr:uid="{DCA0BDFC-7125-452F-A2D7-DFA83D01BDAC}"/>
    <cellStyle name="Separador de milhares 2 3 6 3 4 3" xfId="4550" xr:uid="{E035446D-C875-4E2C-9D6A-897FEEA7D20C}"/>
    <cellStyle name="Separador de milhares 2 3 6 3 5" xfId="4551" xr:uid="{AFBFA322-2BD7-4C8C-976E-A27A73C67296}"/>
    <cellStyle name="Separador de milhares 2 3 6 3 5 2" xfId="4552" xr:uid="{0D8D7FA8-D86F-4210-B39E-5C8BD396EFEB}"/>
    <cellStyle name="Separador de milhares 2 3 6 3 6" xfId="4553" xr:uid="{D53066BF-48C2-49EB-9D94-C078E170DF10}"/>
    <cellStyle name="Separador de milhares 2 3 6 3 7" xfId="4538" xr:uid="{C6BF388E-CB48-4936-A806-7A7394ED7E08}"/>
    <cellStyle name="Separador de milhares 2 3 6 4" xfId="1578" xr:uid="{4A1C8FD6-AC37-4188-9F7F-674C3083E39F}"/>
    <cellStyle name="Separador de milhares 2 3 6 4 2" xfId="4555" xr:uid="{AF87A363-0323-4CCA-AB17-8C394B600B77}"/>
    <cellStyle name="Separador de milhares 2 3 6 4 2 2" xfId="4556" xr:uid="{57AB69AE-2F65-4B4C-BD4C-A0611D5D87BD}"/>
    <cellStyle name="Separador de milhares 2 3 6 4 3" xfId="4557" xr:uid="{752EC34C-8EAF-475B-AB0B-046D8BD56466}"/>
    <cellStyle name="Separador de milhares 2 3 6 4 4" xfId="4554" xr:uid="{1D2B0D7F-0CD8-4F40-B692-75A6FCEC5899}"/>
    <cellStyle name="Separador de milhares 2 3 6 5" xfId="1579" xr:uid="{ADA09C1A-C63B-424E-9CBD-7134CA5E0251}"/>
    <cellStyle name="Separador de milhares 2 3 6 5 2" xfId="4559" xr:uid="{8B233221-43D1-4E58-8743-E1FB082A5276}"/>
    <cellStyle name="Separador de milhares 2 3 6 5 2 2" xfId="4560" xr:uid="{BF279624-1CFD-4067-AD88-89E1B0A5E9FC}"/>
    <cellStyle name="Separador de milhares 2 3 6 5 3" xfId="4561" xr:uid="{5EFE65A9-20F2-431B-80A7-9906AB3117A6}"/>
    <cellStyle name="Separador de milhares 2 3 6 5 4" xfId="4558" xr:uid="{374AE18E-2C19-42FF-BF44-71E7B55511AF}"/>
    <cellStyle name="Separador de milhares 2 3 6 6" xfId="4562" xr:uid="{157D2D6C-A411-4B41-A81F-0A0212047319}"/>
    <cellStyle name="Separador de milhares 2 3 6 6 2" xfId="4563" xr:uid="{931F584B-F9BE-4C63-AF1A-4FCEC1FA6E06}"/>
    <cellStyle name="Separador de milhares 2 3 6 6 2 2" xfId="4564" xr:uid="{99B967F9-F3D6-43C4-AE75-2FAE66AD450D}"/>
    <cellStyle name="Separador de milhares 2 3 6 6 3" xfId="4565" xr:uid="{CA3CC88D-B9AD-4683-996D-0BC9209D45EC}"/>
    <cellStyle name="Separador de milhares 2 3 6 7" xfId="4566" xr:uid="{ED3615A3-483D-48E8-9DB0-7CF7A8FDA485}"/>
    <cellStyle name="Separador de milhares 2 3 6 7 2" xfId="4567" xr:uid="{DC64B9D8-33AA-49A7-98D2-585EFDEE142F}"/>
    <cellStyle name="Separador de milhares 2 3 6 7 2 2" xfId="4568" xr:uid="{C4B62BFE-FDB6-44B3-98BE-B647DF7E2388}"/>
    <cellStyle name="Separador de milhares 2 3 6 7 3" xfId="4569" xr:uid="{55827B29-375A-4580-922D-27924FEA9599}"/>
    <cellStyle name="Separador de milhares 2 3 6 8" xfId="4570" xr:uid="{E85E8037-00BC-4317-A695-D3E5453A1EBC}"/>
    <cellStyle name="Separador de milhares 2 3 6 8 2" xfId="4571" xr:uid="{64C41528-7E48-4D20-9B95-A570259260C3}"/>
    <cellStyle name="Separador de milhares 2 3 6 9" xfId="4572" xr:uid="{E845AB2E-3717-4A96-BCEE-2CB56C7DEE3B}"/>
    <cellStyle name="Separador de milhares 2 3 7" xfId="1580" xr:uid="{638F6060-CAE7-4D58-BB7F-7D381A5095A6}"/>
    <cellStyle name="Separador de milhares 2 3 7 10" xfId="4574" xr:uid="{853DE6B7-9490-498D-BB53-C2259471EDF3}"/>
    <cellStyle name="Separador de milhares 2 3 7 11" xfId="4573" xr:uid="{EE494762-FCC7-4F78-B09C-F2EC90867F20}"/>
    <cellStyle name="Separador de milhares 2 3 7 2" xfId="1581" xr:uid="{18A8F928-36C4-4349-8A9D-E8FD56F80AB6}"/>
    <cellStyle name="Separador de milhares 2 3 7 2 2" xfId="4576" xr:uid="{A2B50913-88A1-47DF-8385-59F5AF1CD032}"/>
    <cellStyle name="Separador de milhares 2 3 7 2 2 2" xfId="4577" xr:uid="{2A5DB81C-4DC6-44BE-BBE5-9461ECB03C17}"/>
    <cellStyle name="Separador de milhares 2 3 7 2 2 2 2" xfId="4578" xr:uid="{C09AE95E-C0A1-451A-B85E-556EBC9F2CAC}"/>
    <cellStyle name="Separador de milhares 2 3 7 2 2 3" xfId="4579" xr:uid="{23C369F2-F23C-4508-A9A4-875E0689CFB0}"/>
    <cellStyle name="Separador de milhares 2 3 7 2 3" xfId="4580" xr:uid="{6EDA5D13-B936-44A1-9B34-9E95522FDC31}"/>
    <cellStyle name="Separador de milhares 2 3 7 2 3 2" xfId="4581" xr:uid="{3FF889C2-2518-4D87-9CC3-760FC6DB3A8D}"/>
    <cellStyle name="Separador de milhares 2 3 7 2 3 2 2" xfId="4582" xr:uid="{4B5CDBDE-8B2D-425E-9693-69A20DF0B271}"/>
    <cellStyle name="Separador de milhares 2 3 7 2 3 3" xfId="4583" xr:uid="{63C95047-7379-4728-97BE-2613263213B4}"/>
    <cellStyle name="Separador de milhares 2 3 7 2 4" xfId="4584" xr:uid="{6CEB9431-CC6C-4F25-A8CB-96A32A01E172}"/>
    <cellStyle name="Separador de milhares 2 3 7 2 4 2" xfId="4585" xr:uid="{B70E857C-F307-47AA-A038-43BE41F2CBC7}"/>
    <cellStyle name="Separador de milhares 2 3 7 2 4 2 2" xfId="4586" xr:uid="{68EE3E5A-7143-490A-9FCE-0C512D221EB4}"/>
    <cellStyle name="Separador de milhares 2 3 7 2 4 3" xfId="4587" xr:uid="{AAF70594-99C4-449E-BD4E-0939C59041D0}"/>
    <cellStyle name="Separador de milhares 2 3 7 2 5" xfId="4588" xr:uid="{8E903CA7-D607-4858-8CC2-E3B4311FE365}"/>
    <cellStyle name="Separador de milhares 2 3 7 2 5 2" xfId="4589" xr:uid="{B2E4FF1C-FACF-4998-97C2-18DA41A03B73}"/>
    <cellStyle name="Separador de milhares 2 3 7 2 6" xfId="4590" xr:uid="{8BEC0102-70AC-479E-86DF-A1FD4C28FA0D}"/>
    <cellStyle name="Separador de milhares 2 3 7 2 6 2" xfId="4591" xr:uid="{B0F4F57F-4AB5-459F-B46E-AAA80B7E2652}"/>
    <cellStyle name="Separador de milhares 2 3 7 2 7" xfId="4592" xr:uid="{05B34923-0F76-4BA2-AFAE-7C17EAE1F1D6}"/>
    <cellStyle name="Separador de milhares 2 3 7 2 8" xfId="4575" xr:uid="{B2C70399-8FE0-4E83-B22A-8C932BB981BE}"/>
    <cellStyle name="Separador de milhares 2 3 7 3" xfId="4593" xr:uid="{F42833DC-80A5-428E-8E37-0EA0EF4CFB86}"/>
    <cellStyle name="Separador de milhares 2 3 7 3 2" xfId="4594" xr:uid="{77DCC1CE-2805-432E-BF2D-4BBE8504EC22}"/>
    <cellStyle name="Separador de milhares 2 3 7 3 2 2" xfId="4595" xr:uid="{B9C407D0-9EF6-402C-A893-C43ACB27F86B}"/>
    <cellStyle name="Separador de milhares 2 3 7 3 3" xfId="4596" xr:uid="{F74DB4C0-D270-4BA0-9108-BD02E6829E96}"/>
    <cellStyle name="Separador de milhares 2 3 7 3 3 2" xfId="4597" xr:uid="{FE4BE92E-DA7A-4716-AE0F-3D5A5D491EE6}"/>
    <cellStyle name="Separador de milhares 2 3 7 3 4" xfId="4598" xr:uid="{E979F2FB-DDB4-469F-ACE7-440AA0433379}"/>
    <cellStyle name="Separador de milhares 2 3 7 3 4 2" xfId="4599" xr:uid="{5C8B13F4-5B08-4EE8-A1CA-3C61E6D092D4}"/>
    <cellStyle name="Separador de milhares 2 3 7 3 5" xfId="4600" xr:uid="{9016110C-B538-415B-913E-0F1241F9E7AE}"/>
    <cellStyle name="Separador de milhares 2 3 7 3 5 2" xfId="4601" xr:uid="{4AF60DA1-5A9D-4F91-BABB-F5DB802F58C7}"/>
    <cellStyle name="Separador de milhares 2 3 7 3 6" xfId="4602" xr:uid="{3B2EA560-F5F8-4ED8-844D-E004F259A8C7}"/>
    <cellStyle name="Separador de milhares 2 3 7 4" xfId="4603" xr:uid="{F7400514-9390-4599-91BA-98DB57C0D724}"/>
    <cellStyle name="Separador de milhares 2 3 7 4 2" xfId="4604" xr:uid="{1B0D19AD-6D20-4C40-BDDE-CA141B9F8003}"/>
    <cellStyle name="Separador de milhares 2 3 7 4 2 2" xfId="4605" xr:uid="{492D4B30-9E59-408A-9931-68DFA685D915}"/>
    <cellStyle name="Separador de milhares 2 3 7 4 3" xfId="4606" xr:uid="{33D2AF49-7D30-4982-9FAA-7A1C27A49E92}"/>
    <cellStyle name="Separador de milhares 2 3 7 4 3 2" xfId="4607" xr:uid="{806970CB-4544-4F41-8B71-4172616DB354}"/>
    <cellStyle name="Separador de milhares 2 3 7 4 4" xfId="4608" xr:uid="{C8C3D9DE-23B5-49DB-91BA-D6C305F7B719}"/>
    <cellStyle name="Separador de milhares 2 3 7 4 4 2" xfId="4609" xr:uid="{18D6BE8D-1E05-48AB-9BF9-FBD55C6389C3}"/>
    <cellStyle name="Separador de milhares 2 3 7 4 5" xfId="4610" xr:uid="{D2F22F74-0D4C-4446-9CAC-4FB2DEA84F8A}"/>
    <cellStyle name="Separador de milhares 2 3 7 4 5 2" xfId="4611" xr:uid="{A5A8FAF4-D181-4285-AD7C-F8AA861C62C2}"/>
    <cellStyle name="Separador de milhares 2 3 7 4 6" xfId="4612" xr:uid="{476B2044-99D6-4D12-B74D-66A8F958D7B3}"/>
    <cellStyle name="Separador de milhares 2 3 7 5" xfId="4613" xr:uid="{7489EBDE-8466-492E-81C6-B88ACBE3383D}"/>
    <cellStyle name="Separador de milhares 2 3 7 5 2" xfId="4614" xr:uid="{3442349D-058D-4D0A-8FC5-7706C68426E3}"/>
    <cellStyle name="Separador de milhares 2 3 7 5 2 2" xfId="4615" xr:uid="{CDF512B7-96E1-49C6-A756-7FA7BFB73E4D}"/>
    <cellStyle name="Separador de milhares 2 3 7 5 3" xfId="4616" xr:uid="{9C810F32-6CBC-4BAE-8A16-5F5B20C5F174}"/>
    <cellStyle name="Separador de milhares 2 3 7 6" xfId="4617" xr:uid="{8431A7BD-1C39-4F93-B768-66BCB6E86637}"/>
    <cellStyle name="Separador de milhares 2 3 7 6 2" xfId="4618" xr:uid="{C2987D37-5FC3-47F7-B0D1-5EF18B882C66}"/>
    <cellStyle name="Separador de milhares 2 3 7 6 2 2" xfId="4619" xr:uid="{55CCDCAE-6A60-4E5E-9036-8C7C813FD4FE}"/>
    <cellStyle name="Separador de milhares 2 3 7 6 3" xfId="4620" xr:uid="{E61C5513-A546-46DA-BDEC-A9760A85F862}"/>
    <cellStyle name="Separador de milhares 2 3 7 7" xfId="4621" xr:uid="{AB2C9F90-95D4-4745-B41D-2C01DAB31DCE}"/>
    <cellStyle name="Separador de milhares 2 3 7 7 2" xfId="4622" xr:uid="{462310B2-B11D-4FCB-B5F2-C0D6384EF7F7}"/>
    <cellStyle name="Separador de milhares 2 3 7 7 2 2" xfId="4623" xr:uid="{08989C8B-5EDD-445F-917C-C030C654B3C1}"/>
    <cellStyle name="Separador de milhares 2 3 7 7 3" xfId="4624" xr:uid="{A2552870-BA60-4B8B-BF9C-D913D35C876D}"/>
    <cellStyle name="Separador de milhares 2 3 7 8" xfId="4625" xr:uid="{98F68014-B42E-4006-A0D3-49E1B6094AE4}"/>
    <cellStyle name="Separador de milhares 2 3 7 8 2" xfId="4626" xr:uid="{49CCDED6-5FA3-47F5-8DC2-172B741B8FDF}"/>
    <cellStyle name="Separador de milhares 2 3 7 8 2 2" xfId="4627" xr:uid="{C19FCA35-5272-4F81-97E7-C9180A0A943A}"/>
    <cellStyle name="Separador de milhares 2 3 7 8 3" xfId="4628" xr:uid="{1B3086AB-A375-4C53-9ECB-ECE9FE5C4E94}"/>
    <cellStyle name="Separador de milhares 2 3 7 9" xfId="4629" xr:uid="{9C028EB3-85F8-4D9D-9E67-366826CBB365}"/>
    <cellStyle name="Separador de milhares 2 3 7 9 2" xfId="4630" xr:uid="{6F42B92C-E4B7-4CAC-8F05-A38B25A34E22}"/>
    <cellStyle name="Separador de milhares 2 3 8" xfId="1582" xr:uid="{FFCAD742-2C2C-4627-852E-DBAA84E6A8FB}"/>
    <cellStyle name="Separador de milhares 2 3 8 2" xfId="1583" xr:uid="{E5D69AFC-503A-4BBA-9566-92B1C10AB591}"/>
    <cellStyle name="Separador de milhares 2 3 8 2 2" xfId="4633" xr:uid="{4805D15B-41E7-4C28-A7B1-623C1538588B}"/>
    <cellStyle name="Separador de milhares 2 3 8 2 2 2" xfId="4634" xr:uid="{922E4F73-AFF6-4B8D-AC07-BDD436B81DF3}"/>
    <cellStyle name="Separador de milhares 2 3 8 2 2 2 2" xfId="4635" xr:uid="{D38255D8-4011-44E7-9877-64DE3D560262}"/>
    <cellStyle name="Separador de milhares 2 3 8 2 2 3" xfId="4636" xr:uid="{85246A52-728C-4B2B-9974-A26C46B059A8}"/>
    <cellStyle name="Separador de milhares 2 3 8 2 3" xfId="4637" xr:uid="{0C04FC4B-B1E6-4255-BF32-2D6D8362CD87}"/>
    <cellStyle name="Separador de milhares 2 3 8 2 3 2" xfId="4638" xr:uid="{272C8803-7892-4F77-87FD-D07A66B0190B}"/>
    <cellStyle name="Separador de milhares 2 3 8 2 4" xfId="4639" xr:uid="{CB012C4B-2490-43C5-9132-0BBECB451B41}"/>
    <cellStyle name="Separador de milhares 2 3 8 2 4 2" xfId="4640" xr:uid="{7897DD57-1D1A-403F-A193-5ED99DC5229E}"/>
    <cellStyle name="Separador de milhares 2 3 8 2 5" xfId="4641" xr:uid="{F0EE46B8-8E95-459A-8A29-C62025E3AD55}"/>
    <cellStyle name="Separador de milhares 2 3 8 2 5 2" xfId="4642" xr:uid="{94F4476C-C364-47E6-B9E5-91A318352563}"/>
    <cellStyle name="Separador de milhares 2 3 8 2 6" xfId="4643" xr:uid="{7EF84DBD-5D14-4A5D-8C81-968175F63DEF}"/>
    <cellStyle name="Separador de milhares 2 3 8 2 7" xfId="4632" xr:uid="{7604A20F-760E-4D75-98AC-5157726AF285}"/>
    <cellStyle name="Separador de milhares 2 3 8 3" xfId="4644" xr:uid="{E4269CBD-F6D1-4B9F-8A01-5B64F2A11CA9}"/>
    <cellStyle name="Separador de milhares 2 3 8 3 2" xfId="4645" xr:uid="{38B5BAAB-6631-4B43-9DFF-ECD7ED9097E2}"/>
    <cellStyle name="Separador de milhares 2 3 8 3 2 2" xfId="4646" xr:uid="{0903CF93-8F5E-4F97-8B4B-675C7188DDF2}"/>
    <cellStyle name="Separador de milhares 2 3 8 3 3" xfId="4647" xr:uid="{E15F9F90-DE11-4830-BB32-26E8ADE83AA6}"/>
    <cellStyle name="Separador de milhares 2 3 8 4" xfId="4648" xr:uid="{5D5EBF95-7570-4C8F-AFA1-B9F1E7BBB8D1}"/>
    <cellStyle name="Separador de milhares 2 3 8 4 2" xfId="4649" xr:uid="{61CCB053-7681-4C28-910F-FE946D907A7A}"/>
    <cellStyle name="Separador de milhares 2 3 8 4 2 2" xfId="4650" xr:uid="{286F416A-D5B7-47A1-8A9C-8E51531D68E2}"/>
    <cellStyle name="Separador de milhares 2 3 8 4 3" xfId="4651" xr:uid="{7634CFB7-4239-41A7-B1FB-F52243B86DBD}"/>
    <cellStyle name="Separador de milhares 2 3 8 5" xfId="4652" xr:uid="{36F82598-5687-4828-B148-C9C3002AE20F}"/>
    <cellStyle name="Separador de milhares 2 3 8 5 2" xfId="4653" xr:uid="{140A1BB8-C509-4358-A0DA-A0E2776C6866}"/>
    <cellStyle name="Separador de milhares 2 3 8 6" xfId="4654" xr:uid="{61812B3D-ED6E-47E4-81F2-2726233B0A51}"/>
    <cellStyle name="Separador de milhares 2 3 8 6 2" xfId="4655" xr:uid="{A4B05DBE-D28C-41E1-9FF9-E4FB8DCCB2AA}"/>
    <cellStyle name="Separador de milhares 2 3 8 7" xfId="4656" xr:uid="{11AA94D4-1C5C-4D0D-8F6D-3B2243ACAE50}"/>
    <cellStyle name="Separador de milhares 2 3 8 7 2" xfId="4657" xr:uid="{718818E6-EC3A-499F-B83F-B92BF712A1C7}"/>
    <cellStyle name="Separador de milhares 2 3 8 8" xfId="4658" xr:uid="{EB29DE69-4BB0-4DC9-9CA6-71F9F1927DC2}"/>
    <cellStyle name="Separador de milhares 2 3 8 9" xfId="4631" xr:uid="{FE358168-D222-4030-9AAF-40813E2E6C1E}"/>
    <cellStyle name="Separador de milhares 2 3 9" xfId="1584" xr:uid="{618C0241-2DBF-45C4-A180-7A9B03CF9A7C}"/>
    <cellStyle name="Separador de milhares 2 3 9 2" xfId="4660" xr:uid="{BBE8A145-447F-4B0E-B030-CDFA8F8F503E}"/>
    <cellStyle name="Separador de milhares 2 3 9 2 2" xfId="4661" xr:uid="{048CCA5A-87C6-4803-B1B8-6F7D5DCB2F27}"/>
    <cellStyle name="Separador de milhares 2 3 9 2 2 2" xfId="4662" xr:uid="{C82B2ABF-FB65-4AAD-A644-4B4D59522058}"/>
    <cellStyle name="Separador de milhares 2 3 9 2 3" xfId="4663" xr:uid="{5DA78C6F-3C41-4A4B-B563-AAC6E17C90DF}"/>
    <cellStyle name="Separador de milhares 2 3 9 3" xfId="4664" xr:uid="{44B44425-686F-49AD-9F86-7FBD306FCF0D}"/>
    <cellStyle name="Separador de milhares 2 3 9 3 2" xfId="4665" xr:uid="{5C93D306-C505-4D30-87B0-75BB236169B8}"/>
    <cellStyle name="Separador de milhares 2 3 9 3 2 2" xfId="4666" xr:uid="{FEFD09C5-9597-403B-9BE7-8569E863E8EE}"/>
    <cellStyle name="Separador de milhares 2 3 9 3 3" xfId="4667" xr:uid="{C3A9F003-6ED8-43F9-8971-5BC98DB960F9}"/>
    <cellStyle name="Separador de milhares 2 3 9 4" xfId="4668" xr:uid="{635B1A91-60CC-4FAA-8345-A57F4C71B0C6}"/>
    <cellStyle name="Separador de milhares 2 3 9 4 2" xfId="4669" xr:uid="{A50E7EAC-7337-428F-8C60-41D5D02763C9}"/>
    <cellStyle name="Separador de milhares 2 3 9 4 2 2" xfId="4670" xr:uid="{2C58F21A-5EAF-45F3-94C7-633491C23700}"/>
    <cellStyle name="Separador de milhares 2 3 9 4 3" xfId="4671" xr:uid="{F1A7C404-2422-4AC0-92C3-B4C828F20116}"/>
    <cellStyle name="Separador de milhares 2 3 9 5" xfId="4672" xr:uid="{3918CA50-0F88-4354-AFCE-37A404B98FC6}"/>
    <cellStyle name="Separador de milhares 2 3 9 5 2" xfId="4673" xr:uid="{09BC552B-71C5-4523-87F6-C725553E3127}"/>
    <cellStyle name="Separador de milhares 2 3 9 6" xfId="4674" xr:uid="{4EEC9038-D6A4-4FD7-9449-1A4E4677D0DB}"/>
    <cellStyle name="Separador de milhares 2 3 9 6 2" xfId="4675" xr:uid="{210C8CE5-5EE6-4B51-BDD3-56162CA634E0}"/>
    <cellStyle name="Separador de milhares 2 3 9 7" xfId="4676" xr:uid="{436CCEA5-5237-4B6B-8B0E-9D57169F81F4}"/>
    <cellStyle name="Separador de milhares 2 3 9 8" xfId="4659" xr:uid="{7AABC7C5-C3F3-4D93-941F-3668688753E3}"/>
    <cellStyle name="Separador de milhares 2 4" xfId="1585" xr:uid="{C2E99AEA-0950-4125-95EF-F3B1BE4ED659}"/>
    <cellStyle name="Separador de milhares 2 4 2" xfId="1586" xr:uid="{E0B5F236-2BF5-4594-AE93-4BED470A2925}"/>
    <cellStyle name="Separador de milhares 2 4 2 2" xfId="1587" xr:uid="{C9B4B2A6-94B7-4BAD-82A0-F36E5E8F3A0F}"/>
    <cellStyle name="Separador de milhares 2 4 2 2 2" xfId="1588" xr:uid="{EF898321-1EE1-4F61-AF2C-AC3CBAFBA7DC}"/>
    <cellStyle name="Separador de milhares 2 4 2 2 2 2" xfId="1589" xr:uid="{19143FC7-D83B-4F25-8CC7-973E57C6F7B9}"/>
    <cellStyle name="Separador de milhares 2 4 2 2 2 3" xfId="4680" xr:uid="{84EAAF29-E710-4336-BC32-5D1576692C6C}"/>
    <cellStyle name="Separador de milhares 2 4 2 2 3" xfId="1590" xr:uid="{1E39DB94-74D3-4227-932B-6EEBF543D723}"/>
    <cellStyle name="Separador de milhares 2 4 2 2 3 2" xfId="1591" xr:uid="{4C6E5A81-D252-474C-BC5A-85360E7726C1}"/>
    <cellStyle name="Separador de milhares 2 4 2 2 4" xfId="1592" xr:uid="{D8F6F113-E21A-4D47-8D46-11FC3BC5F727}"/>
    <cellStyle name="Separador de milhares 2 4 2 2 5" xfId="1593" xr:uid="{36BDEF57-A9A5-4B53-A0AF-F7535DFC6A40}"/>
    <cellStyle name="Separador de milhares 2 4 2 2 6" xfId="4679" xr:uid="{0483BA7F-87F3-401F-A86E-804DD168CE8F}"/>
    <cellStyle name="Separador de milhares 2 4 2 3" xfId="1594" xr:uid="{505CFD02-42A3-4F29-8AF0-FF91EB8F1C28}"/>
    <cellStyle name="Separador de milhares 2 4 2 3 2" xfId="1595" xr:uid="{689CF304-BB83-4852-BE75-2856B5470866}"/>
    <cellStyle name="Separador de milhares 2 4 2 3 3" xfId="4681" xr:uid="{C5433032-84A6-411E-BE5B-EDA41334B218}"/>
    <cellStyle name="Separador de milhares 2 4 2 4" xfId="1596" xr:uid="{B70459F1-6328-475F-A929-C08C7B6402BF}"/>
    <cellStyle name="Separador de milhares 2 4 2 4 2" xfId="1597" xr:uid="{3094C613-B6E1-4156-BC4D-EF083E37AE7D}"/>
    <cellStyle name="Separador de milhares 2 4 2 5" xfId="1598" xr:uid="{EE47A0C2-1E09-4984-A645-A606D822DA9B}"/>
    <cellStyle name="Separador de milhares 2 4 2 6" xfId="1599" xr:uid="{E07350CA-4443-4369-A6B5-18674658D0D1}"/>
    <cellStyle name="Separador de milhares 2 4 2 7" xfId="4678" xr:uid="{21F8C413-F86E-4D00-AFD7-6646E25E3E1F}"/>
    <cellStyle name="Separador de milhares 2 4 3" xfId="1600" xr:uid="{C061B5C0-C0CE-4DC6-A92E-BF878FE69C94}"/>
    <cellStyle name="Separador de milhares 2 4 3 2" xfId="1601" xr:uid="{8DBDA271-841F-4A34-BB19-1AA5649952DE}"/>
    <cellStyle name="Separador de milhares 2 4 3 2 2" xfId="4683" xr:uid="{E4091EB8-C3DE-4B31-B4B8-0888D5D424FD}"/>
    <cellStyle name="Separador de milhares 2 4 3 3" xfId="4682" xr:uid="{5C806A51-5868-4531-84C8-A03AF69B956F}"/>
    <cellStyle name="Separador de milhares 2 4 4" xfId="1602" xr:uid="{C3160FE2-142C-4DB4-AE78-4B26C2EB925F}"/>
    <cellStyle name="Separador de milhares 2 4 4 2" xfId="1603" xr:uid="{2165D11D-798B-49B9-9499-7DD64B67B1F1}"/>
    <cellStyle name="Separador de milhares 2 4 4 2 2" xfId="4685" xr:uid="{FED92B6A-CC29-468B-819D-0A76CF49775B}"/>
    <cellStyle name="Separador de milhares 2 4 4 3" xfId="4684" xr:uid="{5C3DDCAE-5A0C-41D1-BBD8-EBF5A2BD8273}"/>
    <cellStyle name="Separador de milhares 2 4 5" xfId="1604" xr:uid="{7A89FB5A-223F-4A85-B1C3-03867084DDC7}"/>
    <cellStyle name="Separador de milhares 2 4 5 2" xfId="4687" xr:uid="{6D364B7D-154B-4671-98E1-7C7F57C7E015}"/>
    <cellStyle name="Separador de milhares 2 4 5 3" xfId="4686" xr:uid="{A78FD46F-351C-4F41-9BC7-5CC3236CCA84}"/>
    <cellStyle name="Separador de milhares 2 4 6" xfId="4688" xr:uid="{8316A81C-6F7D-4EE1-92FD-06714BF628B5}"/>
    <cellStyle name="Separador de milhares 2 4 6 2" xfId="4689" xr:uid="{56602A57-CD31-4D57-A2BE-AD378AA81862}"/>
    <cellStyle name="Separador de milhares 2 4 7" xfId="4690" xr:uid="{CE0A47FB-408B-4AD3-AA94-6CF9632E1E27}"/>
    <cellStyle name="Separador de milhares 2 4 8" xfId="4677" xr:uid="{5E16B282-7AC0-4DD5-A9D8-0BF05044E431}"/>
    <cellStyle name="Separador de milhares 2 5" xfId="1605" xr:uid="{E80CB0DB-8D1B-4EC1-AC01-F187100EA493}"/>
    <cellStyle name="Separador de milhares 2 5 2" xfId="1606" xr:uid="{D0D038C6-25C4-4784-B140-8B49C57D4FB9}"/>
    <cellStyle name="Separador de milhares 2 5 2 2" xfId="1607" xr:uid="{4BD46F3A-F7F6-4B83-9FB7-063E0618E440}"/>
    <cellStyle name="Separador de milhares 2 5 2 2 2" xfId="4693" xr:uid="{4610D75D-DCE5-44A3-B34E-910B6734E27A}"/>
    <cellStyle name="Separador de milhares 2 5 2 3" xfId="4692" xr:uid="{E52C6975-AD04-4E28-B678-AE8086F086D5}"/>
    <cellStyle name="Separador de milhares 2 5 3" xfId="1608" xr:uid="{6A8EF443-F77C-4288-8297-7531FC47D504}"/>
    <cellStyle name="Separador de milhares 2 5 3 2" xfId="1609" xr:uid="{CECC7B14-3A7D-4B2A-8451-9B78E34B01B5}"/>
    <cellStyle name="Separador de milhares 2 5 3 3" xfId="4694" xr:uid="{19DB7113-E8E3-4622-9EAA-DCD0C478A034}"/>
    <cellStyle name="Separador de milhares 2 5 4" xfId="1610" xr:uid="{C1A83631-878E-4793-817B-3B57CDB27EDB}"/>
    <cellStyle name="Separador de milhares 2 5 5" xfId="1611" xr:uid="{CD24EFEF-BF58-4AD5-9A3A-57AEFBFE927B}"/>
    <cellStyle name="Separador de milhares 2 5 6" xfId="4691" xr:uid="{244DD950-1589-430D-93D4-62CC7957D186}"/>
    <cellStyle name="Separador de milhares 2 6" xfId="1612" xr:uid="{8D35F200-C412-449B-96F0-49C1ADBC20A4}"/>
    <cellStyle name="Separador de milhares 2 6 2" xfId="1613" xr:uid="{17458B57-22D3-4CB8-B8B6-CCA699E410A9}"/>
    <cellStyle name="Separador de milhares 2 6 2 2" xfId="4697" xr:uid="{75178315-7A2D-4FCC-B990-10D56186E4F8}"/>
    <cellStyle name="Separador de milhares 2 6 2 3" xfId="4696" xr:uid="{CECB4A2C-3630-4C93-9820-B316F29ADDC3}"/>
    <cellStyle name="Separador de milhares 2 6 3" xfId="4698" xr:uid="{4B4E2069-CF4B-4F13-8F2D-7C0E47F635DD}"/>
    <cellStyle name="Separador de milhares 2 6 4" xfId="4695" xr:uid="{00BEFCB4-D252-485E-BF6F-A96FEEF06B8F}"/>
    <cellStyle name="Separador de milhares 2 7" xfId="1614" xr:uid="{5AEE881A-383E-4913-8C77-F2C8EC9BEECE}"/>
    <cellStyle name="Separador de milhares 2 7 2" xfId="1615" xr:uid="{39B3CF9E-499F-4E73-8B8E-43A05C3A3EFF}"/>
    <cellStyle name="Separador de milhares 2 7 2 2" xfId="4700" xr:uid="{52B6FB96-3801-46BC-BB7A-BDD41FB6B664}"/>
    <cellStyle name="Separador de milhares 2 7 3" xfId="4699" xr:uid="{9A0F7EB4-811D-4414-8650-D44C26438146}"/>
    <cellStyle name="Separador de milhares 2 8" xfId="1616" xr:uid="{9CBE87A5-A50C-475A-80FA-C8F97BC89286}"/>
    <cellStyle name="Separador de milhares 3" xfId="1617" xr:uid="{29DF3C18-FDF4-4FCF-BA57-3CB30D9EF2BB}"/>
    <cellStyle name="Separador de milhares 3 2" xfId="1618" xr:uid="{D57EFA51-9476-4066-94A4-8F1AFA98A959}"/>
    <cellStyle name="Separador de milhares 3 2 10" xfId="1619" xr:uid="{2E45089E-E0C3-448A-8ACF-BF0DC546D00D}"/>
    <cellStyle name="Separador de milhares 3 2 11" xfId="4701" xr:uid="{D4467AF5-E0DD-4869-8FDD-656C4FE6AA73}"/>
    <cellStyle name="Separador de milhares 3 2 2" xfId="1620" xr:uid="{360020C4-D753-4214-A725-ED2C5F8512F0}"/>
    <cellStyle name="Separador de milhares 3 2 2 2" xfId="1621" xr:uid="{3391E46B-768F-4D31-8C87-290E6C83D25A}"/>
    <cellStyle name="Separador de milhares 3 2 2 2 2" xfId="1622" xr:uid="{A351361C-78EB-4BBA-8BE2-EAC495960A4B}"/>
    <cellStyle name="Separador de milhares 3 2 2 2 2 2" xfId="1623" xr:uid="{1267A378-7CDF-47B7-912F-DE10565A985A}"/>
    <cellStyle name="Separador de milhares 3 2 2 2 2 2 2" xfId="1624" xr:uid="{7E64C4E7-C12A-4B66-9619-A6C5FE68816A}"/>
    <cellStyle name="Separador de milhares 3 2 2 2 2 2 3" xfId="4705" xr:uid="{2041085B-0923-42B0-B57C-F14E67BEF19A}"/>
    <cellStyle name="Separador de milhares 3 2 2 2 2 3" xfId="1625" xr:uid="{3C501EE0-78E9-427F-A609-6B31C52EC5C0}"/>
    <cellStyle name="Separador de milhares 3 2 2 2 2 3 2" xfId="1626" xr:uid="{929B9C83-59AC-4789-9EB6-E02F2293B6A3}"/>
    <cellStyle name="Separador de milhares 3 2 2 2 2 4" xfId="1627" xr:uid="{2110B677-095A-4EF8-82DE-9299CE1F9929}"/>
    <cellStyle name="Separador de milhares 3 2 2 2 2 5" xfId="1628" xr:uid="{1671B0BA-5EFE-4374-A93F-FBDB8F9533CA}"/>
    <cellStyle name="Separador de milhares 3 2 2 2 2 6" xfId="4704" xr:uid="{4ED315E0-885D-4FC0-9754-2AE484BCF962}"/>
    <cellStyle name="Separador de milhares 3 2 2 2 3" xfId="1629" xr:uid="{C1714FF1-BB7A-4D88-9E69-8A3F833995C6}"/>
    <cellStyle name="Separador de milhares 3 2 2 2 3 2" xfId="1630" xr:uid="{F4F4E112-695E-4F94-84A8-962500CCC5C3}"/>
    <cellStyle name="Separador de milhares 3 2 2 2 3 2 2" xfId="1631" xr:uid="{9C12EBD6-9CD4-4600-9C87-1D84A58E4742}"/>
    <cellStyle name="Separador de milhares 3 2 2 2 3 3" xfId="1632" xr:uid="{EB28F6FC-4160-4094-8C80-6F0DD84065C2}"/>
    <cellStyle name="Separador de milhares 3 2 2 2 3 3 2" xfId="1633" xr:uid="{862D0130-A0EB-4DC6-BA97-8E38F5009B9F}"/>
    <cellStyle name="Separador de milhares 3 2 2 2 3 4" xfId="1634" xr:uid="{8F3242F0-A225-401A-A45F-D0D49110474F}"/>
    <cellStyle name="Separador de milhares 3 2 2 2 3 5" xfId="1635" xr:uid="{DF4F33C1-0A8C-445A-8490-0A076D5F2A7A}"/>
    <cellStyle name="Separador de milhares 3 2 2 2 3 6" xfId="4706" xr:uid="{4FA1BE15-8718-425E-9711-2F26335B7316}"/>
    <cellStyle name="Separador de milhares 3 2 2 2 4" xfId="1636" xr:uid="{A87DCA9F-A9C4-4BCD-841C-816F9A44680B}"/>
    <cellStyle name="Separador de milhares 3 2 2 2 4 2" xfId="1637" xr:uid="{85BF8559-21FD-4CBD-BBBB-F2DE3873CB4C}"/>
    <cellStyle name="Separador de milhares 3 2 2 2 5" xfId="1638" xr:uid="{04488ABA-26F1-4232-B220-9FFDFAE8C6C7}"/>
    <cellStyle name="Separador de milhares 3 2 2 2 5 2" xfId="1639" xr:uid="{F0317013-2250-43E3-8E10-C73E20C615C1}"/>
    <cellStyle name="Separador de milhares 3 2 2 2 6" xfId="1640" xr:uid="{96BA296D-F403-452B-930F-F6AB1CDE7F0F}"/>
    <cellStyle name="Separador de milhares 3 2 2 2 7" xfId="1641" xr:uid="{B4E72123-B3C7-4E40-8D8C-D30F46BE7D80}"/>
    <cellStyle name="Separador de milhares 3 2 2 2 8" xfId="4703" xr:uid="{6EF804F7-2041-495E-A179-233A57D95524}"/>
    <cellStyle name="Separador de milhares 3 2 2 3" xfId="1642" xr:uid="{18413BE1-D9E8-4D5B-AC7D-0A7EB50DAA34}"/>
    <cellStyle name="Separador de milhares 3 2 2 3 2" xfId="1643" xr:uid="{137FAADF-E462-426D-9855-3421A300F9BA}"/>
    <cellStyle name="Separador de milhares 3 2 2 3 2 2" xfId="1644" xr:uid="{BB3A6631-D2CD-4069-AB77-74B0C92D43F4}"/>
    <cellStyle name="Separador de milhares 3 2 2 3 2 3" xfId="4708" xr:uid="{57C4EAE4-74AD-49E3-B9AF-84CF7109B6CD}"/>
    <cellStyle name="Separador de milhares 3 2 2 3 3" xfId="1645" xr:uid="{89FD4E32-F9DF-4E4E-9E9A-9C7CEA2CE94B}"/>
    <cellStyle name="Separador de milhares 3 2 2 3 3 2" xfId="1646" xr:uid="{12887C36-F53D-4DF7-B9B5-7385591D3D80}"/>
    <cellStyle name="Separador de milhares 3 2 2 3 4" xfId="1647" xr:uid="{3E62FA50-99DB-409E-8722-A8E40BEF6EA0}"/>
    <cellStyle name="Separador de milhares 3 2 2 3 5" xfId="1648" xr:uid="{EF36745A-B2A7-415F-860C-86DBFDF4AD75}"/>
    <cellStyle name="Separador de milhares 3 2 2 3 6" xfId="4707" xr:uid="{0CF271FA-879D-41AB-9304-266583DF99F4}"/>
    <cellStyle name="Separador de milhares 3 2 2 4" xfId="1649" xr:uid="{53C5722E-98ED-4360-92EA-0A348F425F9A}"/>
    <cellStyle name="Separador de milhares 3 2 2 4 2" xfId="1650" xr:uid="{72F35A0F-2DB6-4580-8929-EA7C3D9D725F}"/>
    <cellStyle name="Separador de milhares 3 2 2 4 2 2" xfId="1651" xr:uid="{F0B281D6-02D8-4206-8B19-9484F9F4FB2B}"/>
    <cellStyle name="Separador de milhares 3 2 2 4 2 3" xfId="4710" xr:uid="{8E57A86D-7D11-45B5-A10F-5C15F58CA643}"/>
    <cellStyle name="Separador de milhares 3 2 2 4 3" xfId="1652" xr:uid="{652FF457-E7A8-4482-809C-89299B18721B}"/>
    <cellStyle name="Separador de milhares 3 2 2 4 3 2" xfId="1653" xr:uid="{D317A033-EE14-46AA-9479-C242752259F2}"/>
    <cellStyle name="Separador de milhares 3 2 2 4 4" xfId="1654" xr:uid="{12778BB0-BA09-403A-94EF-ED0674FAA41B}"/>
    <cellStyle name="Separador de milhares 3 2 2 4 5" xfId="1655" xr:uid="{E6E18DF2-3B42-4474-B58C-8959FD383BB2}"/>
    <cellStyle name="Separador de milhares 3 2 2 4 6" xfId="4709" xr:uid="{1B036A26-8A81-46FA-B3D7-5A2FE6ECB2BB}"/>
    <cellStyle name="Separador de milhares 3 2 2 5" xfId="1656" xr:uid="{0FD642B5-8247-4FD0-965F-79D229D34993}"/>
    <cellStyle name="Separador de milhares 3 2 2 5 2" xfId="1657" xr:uid="{870C6869-97F0-4F9C-BD1E-6A8CD50670B8}"/>
    <cellStyle name="Separador de milhares 3 2 2 5 3" xfId="4711" xr:uid="{AFB9FD7A-D3EC-4D33-8205-60AB1B8D9AA0}"/>
    <cellStyle name="Separador de milhares 3 2 2 6" xfId="1658" xr:uid="{13C5751E-B828-4E41-8585-BE7CC94CEF8B}"/>
    <cellStyle name="Separador de milhares 3 2 2 6 2" xfId="1659" xr:uid="{09703546-8DE1-4009-94BE-6DD371E28F7C}"/>
    <cellStyle name="Separador de milhares 3 2 2 7" xfId="1660" xr:uid="{0EAC10BC-6658-4914-BDB2-37589853A4CA}"/>
    <cellStyle name="Separador de milhares 3 2 2 8" xfId="1661" xr:uid="{FB12568C-FC0F-419F-85B2-42A7499CD800}"/>
    <cellStyle name="Separador de milhares 3 2 2 9" xfId="4702" xr:uid="{1EC0B4B6-4695-4ADA-A25D-FAD0039B3597}"/>
    <cellStyle name="Separador de milhares 3 2 3" xfId="1662" xr:uid="{91FC8F9B-E44B-4BDE-8782-F6E30FD0B613}"/>
    <cellStyle name="Separador de milhares 3 2 3 2" xfId="1663" xr:uid="{54569B80-434B-406E-A71B-216163E1EF84}"/>
    <cellStyle name="Separador de milhares 3 2 3 2 2" xfId="1664" xr:uid="{0867FCC0-6303-4623-84CD-9D5B61E8E32D}"/>
    <cellStyle name="Separador de milhares 3 2 3 2 2 2" xfId="1665" xr:uid="{A892AB16-46EF-48D7-AF36-DD9925ECD896}"/>
    <cellStyle name="Separador de milhares 3 2 3 2 3" xfId="1666" xr:uid="{61EF1108-3A91-455D-8C47-61F8F61FE344}"/>
    <cellStyle name="Separador de milhares 3 2 3 2 3 2" xfId="1667" xr:uid="{4CE645D2-91AE-4016-B69C-DC9D68A12CC8}"/>
    <cellStyle name="Separador de milhares 3 2 3 2 4" xfId="1668" xr:uid="{ABA7ADF7-F42B-4FFD-9950-7462D6614DAE}"/>
    <cellStyle name="Separador de milhares 3 2 3 2 5" xfId="1669" xr:uid="{21340A8D-85A4-40F3-B936-A88300833F4E}"/>
    <cellStyle name="Separador de milhares 3 2 3 2 6" xfId="4713" xr:uid="{F08E1295-6C8C-4A10-9F56-07DCF294DEED}"/>
    <cellStyle name="Separador de milhares 3 2 3 3" xfId="1670" xr:uid="{A0496FCD-3611-4BB8-9477-05C1A514CDB9}"/>
    <cellStyle name="Separador de milhares 3 2 3 3 2" xfId="1671" xr:uid="{1F8397A0-FCC0-40AE-87CD-32226CF45BFC}"/>
    <cellStyle name="Separador de milhares 3 2 3 3 2 2" xfId="1672" xr:uid="{4554E967-63C6-4F8B-B319-4A7308D733E7}"/>
    <cellStyle name="Separador de milhares 3 2 3 3 3" xfId="1673" xr:uid="{EE82E255-841E-4BB3-A64D-0F1E2BEDF56D}"/>
    <cellStyle name="Separador de milhares 3 2 3 3 3 2" xfId="1674" xr:uid="{FC20C2C1-EC06-41BB-9CCF-C99B0CC7F034}"/>
    <cellStyle name="Separador de milhares 3 2 3 3 4" xfId="1675" xr:uid="{399F6A6B-69AD-4FD2-ACC4-81C63FA17E83}"/>
    <cellStyle name="Separador de milhares 3 2 3 3 5" xfId="1676" xr:uid="{8AA390DA-B8C3-491E-AB25-9A3B83261975}"/>
    <cellStyle name="Separador de milhares 3 2 3 4" xfId="1677" xr:uid="{A651870E-838F-4203-A3CB-1A83DAEF1F23}"/>
    <cellStyle name="Separador de milhares 3 2 3 4 2" xfId="1678" xr:uid="{F368C378-5517-44A3-A1A5-3EE2C6E5590D}"/>
    <cellStyle name="Separador de milhares 3 2 3 5" xfId="1679" xr:uid="{E508A1CD-9432-4FE8-95D0-F655C190220E}"/>
    <cellStyle name="Separador de milhares 3 2 3 5 2" xfId="1680" xr:uid="{740769C3-9842-4959-AA1F-38A8ACE0722D}"/>
    <cellStyle name="Separador de milhares 3 2 3 6" xfId="1681" xr:uid="{DE2B82CC-BC31-49D6-BD90-8F959C95DA0A}"/>
    <cellStyle name="Separador de milhares 3 2 3 7" xfId="1682" xr:uid="{2BC83DBD-5308-406D-AC60-6A0BEE762C3A}"/>
    <cellStyle name="Separador de milhares 3 2 3 8" xfId="4712" xr:uid="{0B0FDD2C-8C1D-466E-BC5B-F57F9CE62742}"/>
    <cellStyle name="Separador de milhares 3 2 4" xfId="1683" xr:uid="{85515DE2-876E-4003-8F08-83F76E34E3A6}"/>
    <cellStyle name="Separador de milhares 3 2 4 2" xfId="1684" xr:uid="{F46D8BED-811B-4AAC-B3BF-459524ACBBFC}"/>
    <cellStyle name="Separador de milhares 3 2 4 2 2" xfId="1685" xr:uid="{C7CC9669-E105-4EA5-911C-30D4CA2DDEED}"/>
    <cellStyle name="Separador de milhares 3 2 4 2 3" xfId="4715" xr:uid="{5063CD4D-1E75-4B3A-A047-C656C971D3B9}"/>
    <cellStyle name="Separador de milhares 3 2 4 3" xfId="1686" xr:uid="{6C7D1002-6B0A-4CD1-9604-146DB7DF9876}"/>
    <cellStyle name="Separador de milhares 3 2 4 3 2" xfId="1687" xr:uid="{0D295C8D-E5DE-46BA-A862-B6BB2659A790}"/>
    <cellStyle name="Separador de milhares 3 2 4 4" xfId="1688" xr:uid="{3793F96D-F377-49B9-B46D-41918EF50CB7}"/>
    <cellStyle name="Separador de milhares 3 2 4 5" xfId="1689" xr:uid="{D496356D-84AD-4BF2-9D2D-ACF0966E73CE}"/>
    <cellStyle name="Separador de milhares 3 2 4 6" xfId="4714" xr:uid="{C1CDAF9F-7A97-4C81-8948-3431D593FCAC}"/>
    <cellStyle name="Separador de milhares 3 2 5" xfId="1690" xr:uid="{6A1E530B-A63E-4831-8FDA-72D139586211}"/>
    <cellStyle name="Separador de milhares 3 2 5 2" xfId="1691" xr:uid="{9D5AA490-58CC-48DA-B282-7F3D186D736F}"/>
    <cellStyle name="Separador de milhares 3 2 5 2 2" xfId="1692" xr:uid="{B90EC86C-7411-474E-946A-0947E2ED25CB}"/>
    <cellStyle name="Separador de milhares 3 2 5 2 3" xfId="4717" xr:uid="{D09E433C-CFE0-471E-A974-9AFC21E03EE7}"/>
    <cellStyle name="Separador de milhares 3 2 5 3" xfId="1693" xr:uid="{C130CBA2-FBA9-4B31-BE5E-8047FBF1A08F}"/>
    <cellStyle name="Separador de milhares 3 2 5 3 2" xfId="1694" xr:uid="{9B7E6C8B-1C88-4F0D-8A5A-1B48F17D3535}"/>
    <cellStyle name="Separador de milhares 3 2 5 4" xfId="1695" xr:uid="{4265CFD0-841D-413A-B5A4-87110DF189B8}"/>
    <cellStyle name="Separador de milhares 3 2 5 5" xfId="1696" xr:uid="{7ED5B81D-7C7E-4038-8F86-FBF180A5C146}"/>
    <cellStyle name="Separador de milhares 3 2 5 6" xfId="4716" xr:uid="{F14AE72B-1449-418A-831D-140E0B1DB0A1}"/>
    <cellStyle name="Separador de milhares 3 2 6" xfId="1697" xr:uid="{289DF991-3C13-48AC-932A-6845EE349922}"/>
    <cellStyle name="Separador de milhares 3 2 6 2" xfId="1698" xr:uid="{4CF25BED-A7B7-44F2-9743-02238C0B2064}"/>
    <cellStyle name="Separador de milhares 3 2 6 2 2" xfId="1699" xr:uid="{B92F67E0-D724-476F-975B-0AAF0BF14C12}"/>
    <cellStyle name="Separador de milhares 3 2 6 2 3" xfId="4719" xr:uid="{4C4B7348-5DE9-4765-98A1-C65624653723}"/>
    <cellStyle name="Separador de milhares 3 2 6 3" xfId="1700" xr:uid="{2083B46B-E65B-486D-8BC5-C6C2ADDA4061}"/>
    <cellStyle name="Separador de milhares 3 2 6 3 2" xfId="1701" xr:uid="{18E53074-F909-4524-ACDB-804A53243128}"/>
    <cellStyle name="Separador de milhares 3 2 6 4" xfId="1702" xr:uid="{C1FCE44F-94C9-4A03-B620-ACFCFA35192C}"/>
    <cellStyle name="Separador de milhares 3 2 6 5" xfId="4718" xr:uid="{63F98F9A-B6F4-4E37-88E1-2259302768D7}"/>
    <cellStyle name="Separador de milhares 3 2 7" xfId="1703" xr:uid="{AAC26F29-76E5-424A-A560-252501D9DE2E}"/>
    <cellStyle name="Separador de milhares 3 2 7 2" xfId="1704" xr:uid="{46F12361-8048-43F7-99D3-24DC9B86CE6F}"/>
    <cellStyle name="Separador de milhares 3 2 7 3" xfId="1705" xr:uid="{6D0AFD32-5B92-45A3-AF87-9CE3260FA53F}"/>
    <cellStyle name="Separador de milhares 3 2 7 4" xfId="4720" xr:uid="{4B6124D5-5C1C-44C4-A485-8CE2423460DB}"/>
    <cellStyle name="Separador de milhares 3 2 8" xfId="1706" xr:uid="{9BBB752F-36AB-4B42-9205-8CF2587269A0}"/>
    <cellStyle name="Separador de milhares 3 2 8 2" xfId="1707" xr:uid="{912FE368-76DF-4A2C-A85F-D0FAAD908B86}"/>
    <cellStyle name="Separador de milhares 3 2 9" xfId="1708" xr:uid="{0AE1AF2B-5777-494E-B58B-E11CF44FB6DB}"/>
    <cellStyle name="Separador de milhares 3 3" xfId="1709" xr:uid="{ED722B2C-5D3B-4339-B730-0434DFBD8559}"/>
    <cellStyle name="Separador de milhares 3 3 2" xfId="1710" xr:uid="{D50E777E-AB08-4BE0-AF7E-50257BA43357}"/>
    <cellStyle name="Separador de milhares 3 3 2 2" xfId="4723" xr:uid="{835838E1-E81C-40D9-B8D5-F1574E7E30DA}"/>
    <cellStyle name="Separador de milhares 3 3 2 3" xfId="4722" xr:uid="{8E04AD29-7133-47A3-9E88-D0CFB70DC9A8}"/>
    <cellStyle name="Separador de milhares 3 3 3" xfId="4724" xr:uid="{FD87CF4A-BFF5-49AD-8E9F-FA4E3FAC622E}"/>
    <cellStyle name="Separador de milhares 3 3 4" xfId="4721" xr:uid="{74A8781B-C319-40E3-9DF0-2C771258F9EC}"/>
    <cellStyle name="Separador de milhares 3 4" xfId="1711" xr:uid="{AA92F880-784E-47C6-9B53-AB225F2943C9}"/>
    <cellStyle name="Separador de milhares 3 4 2" xfId="1712" xr:uid="{26B25B7F-B489-4A3D-916E-1A3AC6B577CC}"/>
    <cellStyle name="Separador de milhares 3 4 2 2" xfId="4726" xr:uid="{78961A6D-6087-467F-ABA8-4BD1212FF342}"/>
    <cellStyle name="Separador de milhares 3 4 3" xfId="4725" xr:uid="{FB388972-57B7-4AD9-BB5A-43FCDD1201D0}"/>
    <cellStyle name="Separador de milhares 3 5" xfId="1713" xr:uid="{17EB7298-1A47-4028-9B48-6A051E329AC6}"/>
    <cellStyle name="Separador de milhares 4" xfId="1714" xr:uid="{F52B6B38-F33D-4E0E-A6C6-4B5C6D6A13D1}"/>
    <cellStyle name="Separador de milhares 4 2" xfId="1715" xr:uid="{D479FFD5-B3C6-4D6D-88B8-21014209CDD9}"/>
    <cellStyle name="Separador de milhares 4 2 10" xfId="4728" xr:uid="{A25D4976-569D-4693-960D-782DFECCD5DB}"/>
    <cellStyle name="Separador de milhares 4 2 2" xfId="1716" xr:uid="{3B8568FF-688D-4C41-A3D8-BD390FA84DC0}"/>
    <cellStyle name="Separador de milhares 4 2 2 2" xfId="1717" xr:uid="{657270DA-9578-42F2-9E88-244DE91E183A}"/>
    <cellStyle name="Separador de milhares 4 2 2 2 2" xfId="1718" xr:uid="{9372FFF6-1C6D-4BBD-8279-372B351B030B}"/>
    <cellStyle name="Separador de milhares 4 2 2 2 2 2" xfId="1719" xr:uid="{3E44570B-B336-4DA6-8203-9D387F74C891}"/>
    <cellStyle name="Separador de milhares 4 2 2 2 2 2 2" xfId="1720" xr:uid="{D58C8669-1ECA-4AE8-924C-538DAFBB9E12}"/>
    <cellStyle name="Separador de milhares 4 2 2 2 2 3" xfId="1721" xr:uid="{7F94BA6C-4B78-4C0C-AE3C-85E27682B9C6}"/>
    <cellStyle name="Separador de milhares 4 2 2 2 2 3 2" xfId="1722" xr:uid="{2073F107-DA9E-403F-A2FB-232BDF93BD58}"/>
    <cellStyle name="Separador de milhares 4 2 2 2 2 4" xfId="1723" xr:uid="{B64EA3CA-7019-411F-9BEA-4F3B7CFA8030}"/>
    <cellStyle name="Separador de milhares 4 2 2 2 2 5" xfId="1724" xr:uid="{6763C7F7-F68D-4883-B346-D8D572AC09FE}"/>
    <cellStyle name="Separador de milhares 4 2 2 2 3" xfId="1725" xr:uid="{659AEC06-8090-4016-89CA-E4047F0325DF}"/>
    <cellStyle name="Separador de milhares 4 2 2 2 3 2" xfId="1726" xr:uid="{9BBB6D60-4325-4B5A-8634-DD6805C190D2}"/>
    <cellStyle name="Separador de milhares 4 2 2 2 3 2 2" xfId="1727" xr:uid="{92A8DEB6-D90E-42A6-B559-9525CC5EC3D4}"/>
    <cellStyle name="Separador de milhares 4 2 2 2 3 3" xfId="1728" xr:uid="{7040A09A-5719-4B08-8957-991D656B7FC1}"/>
    <cellStyle name="Separador de milhares 4 2 2 2 3 3 2" xfId="1729" xr:uid="{96EF9275-B5D9-455E-92C1-74B7CEC2D704}"/>
    <cellStyle name="Separador de milhares 4 2 2 2 3 4" xfId="1730" xr:uid="{7FDCD4C0-6C0E-40C7-962B-3411DFC4E6AE}"/>
    <cellStyle name="Separador de milhares 4 2 2 2 3 5" xfId="1731" xr:uid="{DBDA88F0-BBD4-4193-81F5-107AA97859A0}"/>
    <cellStyle name="Separador de milhares 4 2 2 2 4" xfId="1732" xr:uid="{2859DC48-6211-41F5-974E-A6CB28FF68BE}"/>
    <cellStyle name="Separador de milhares 4 2 2 2 4 2" xfId="1733" xr:uid="{E9E2A85B-70A5-4A43-B807-D2A1A653FB30}"/>
    <cellStyle name="Separador de milhares 4 2 2 2 5" xfId="1734" xr:uid="{0B6D3479-9537-43BC-9151-A3485F0D580A}"/>
    <cellStyle name="Separador de milhares 4 2 2 2 5 2" xfId="1735" xr:uid="{6EA538DF-9437-4CFA-887C-71B2937C66D4}"/>
    <cellStyle name="Separador de milhares 4 2 2 2 6" xfId="1736" xr:uid="{843AC7B7-2E99-4C5E-88D7-34FC92614392}"/>
    <cellStyle name="Separador de milhares 4 2 2 2 7" xfId="1737" xr:uid="{CCE713CC-E3ED-4BD3-883A-519943B576FC}"/>
    <cellStyle name="Separador de milhares 4 2 2 2 8" xfId="4730" xr:uid="{FA6763F8-E0B6-4EE7-B7AF-62F43DAAD26B}"/>
    <cellStyle name="Separador de milhares 4 2 2 3" xfId="1738" xr:uid="{D877DD01-83D0-48C1-A2FC-E202E65DC62E}"/>
    <cellStyle name="Separador de milhares 4 2 2 3 2" xfId="1739" xr:uid="{331CF16B-604C-46E1-A7C3-E1DA0E6E9C16}"/>
    <cellStyle name="Separador de milhares 4 2 2 3 2 2" xfId="1740" xr:uid="{038F0F80-F140-4A9A-8986-09DF25278DE9}"/>
    <cellStyle name="Separador de milhares 4 2 2 3 3" xfId="1741" xr:uid="{0A17B5F3-AA22-4BF8-A055-22DFBD030776}"/>
    <cellStyle name="Separador de milhares 4 2 2 3 3 2" xfId="1742" xr:uid="{F902197D-0471-4E4C-A1DB-B3032EB2088E}"/>
    <cellStyle name="Separador de milhares 4 2 2 3 4" xfId="1743" xr:uid="{99EE1949-6B74-429E-9738-861207EE3B07}"/>
    <cellStyle name="Separador de milhares 4 2 2 3 5" xfId="1744" xr:uid="{1285306F-4DF6-45B3-9229-80EFF4FC6238}"/>
    <cellStyle name="Separador de milhares 4 2 2 4" xfId="1745" xr:uid="{DB549C26-509E-4419-8DA9-5755D67310BB}"/>
    <cellStyle name="Separador de milhares 4 2 2 4 2" xfId="1746" xr:uid="{9D8D5798-7F8B-4896-8AD4-A0D0B0027AF3}"/>
    <cellStyle name="Separador de milhares 4 2 2 4 2 2" xfId="1747" xr:uid="{82BD370A-4674-49A1-99B7-B322D4106B63}"/>
    <cellStyle name="Separador de milhares 4 2 2 4 3" xfId="1748" xr:uid="{E3642029-4F0E-4A21-AFF4-D0C2AE72A826}"/>
    <cellStyle name="Separador de milhares 4 2 2 4 3 2" xfId="1749" xr:uid="{7E6ABB6A-729E-4DB6-8A2B-9E8DFEC58D7C}"/>
    <cellStyle name="Separador de milhares 4 2 2 4 4" xfId="1750" xr:uid="{A4E6FA24-A659-4693-88CC-972B81332CF4}"/>
    <cellStyle name="Separador de milhares 4 2 2 4 5" xfId="1751" xr:uid="{529EE6EA-B776-468A-8EF9-4A3F9C933888}"/>
    <cellStyle name="Separador de milhares 4 2 2 5" xfId="1752" xr:uid="{2D1FC81B-3BCF-4C9C-9B80-5CACEA9B877C}"/>
    <cellStyle name="Separador de milhares 4 2 2 5 2" xfId="1753" xr:uid="{3E329ABB-B0FD-44E0-AB4B-11C2D1C86C61}"/>
    <cellStyle name="Separador de milhares 4 2 2 6" xfId="1754" xr:uid="{5CE878F9-EDD7-43F1-AF59-D0E543E0D64E}"/>
    <cellStyle name="Separador de milhares 4 2 2 6 2" xfId="1755" xr:uid="{4C046987-59B1-41B9-8C15-C4855207A320}"/>
    <cellStyle name="Separador de milhares 4 2 2 7" xfId="1756" xr:uid="{006DA95C-43D0-4E2A-83E5-BEFC36A2732A}"/>
    <cellStyle name="Separador de milhares 4 2 2 8" xfId="1757" xr:uid="{256067F9-5B3B-45C1-86EC-99752ADEF3E0}"/>
    <cellStyle name="Separador de milhares 4 2 2 9" xfId="4729" xr:uid="{14007298-8BFE-4188-BBDD-CCA7A6F002EA}"/>
    <cellStyle name="Separador de milhares 4 2 3" xfId="1758" xr:uid="{1F423D5B-22A3-4A83-8A97-1FDAC4E09E51}"/>
    <cellStyle name="Separador de milhares 4 2 3 2" xfId="1759" xr:uid="{5C80C366-9105-4D22-92E8-71961A5F2D9E}"/>
    <cellStyle name="Separador de milhares 4 2 3 2 2" xfId="1760" xr:uid="{8A31C5C1-1EE1-4AA5-B6CC-79CCEDA895BE}"/>
    <cellStyle name="Separador de milhares 4 2 3 2 2 2" xfId="1761" xr:uid="{BAC4C8D4-7E32-4A0A-B4AA-5D12F699E018}"/>
    <cellStyle name="Separador de milhares 4 2 3 2 3" xfId="1762" xr:uid="{8895AFE8-54F5-4FBC-AD03-1164D71362EC}"/>
    <cellStyle name="Separador de milhares 4 2 3 2 3 2" xfId="1763" xr:uid="{CE4AC34E-828E-4823-833A-57442FE20FEE}"/>
    <cellStyle name="Separador de milhares 4 2 3 2 4" xfId="1764" xr:uid="{E8FEE043-3077-4001-906E-863ED3113AC6}"/>
    <cellStyle name="Separador de milhares 4 2 3 2 5" xfId="1765" xr:uid="{B0F476A6-2848-4D25-A143-7A538E0EF541}"/>
    <cellStyle name="Separador de milhares 4 2 3 3" xfId="1766" xr:uid="{7394B898-E3EA-4F6C-A343-7207F85C51C2}"/>
    <cellStyle name="Separador de milhares 4 2 3 3 2" xfId="1767" xr:uid="{04DA0198-6440-48B7-910B-FBFC2DFEAE61}"/>
    <cellStyle name="Separador de milhares 4 2 3 3 2 2" xfId="1768" xr:uid="{B6801DDC-9C6B-47EC-B43E-01ED9F5B8002}"/>
    <cellStyle name="Separador de milhares 4 2 3 3 3" xfId="1769" xr:uid="{503AA2BB-0A32-4618-8D4E-E84768F61C65}"/>
    <cellStyle name="Separador de milhares 4 2 3 3 3 2" xfId="1770" xr:uid="{5AC61C06-AB12-4A4D-94DA-64A174AE1EB4}"/>
    <cellStyle name="Separador de milhares 4 2 3 3 4" xfId="1771" xr:uid="{CA9C4172-C19C-4CEB-9B09-7AC08BE61527}"/>
    <cellStyle name="Separador de milhares 4 2 3 3 5" xfId="1772" xr:uid="{DDBF4A4B-2757-4138-B3E7-472159EF32DF}"/>
    <cellStyle name="Separador de milhares 4 2 3 4" xfId="1773" xr:uid="{76248A5F-FB94-421D-8D67-30F776A4BAD8}"/>
    <cellStyle name="Separador de milhares 4 2 3 4 2" xfId="1774" xr:uid="{6BACF21B-0339-4ED1-9284-B0BC80AAEBB3}"/>
    <cellStyle name="Separador de milhares 4 2 3 5" xfId="1775" xr:uid="{F75AFFC6-0AFD-4638-B479-06DD41A269F0}"/>
    <cellStyle name="Separador de milhares 4 2 3 5 2" xfId="1776" xr:uid="{B4871641-98A0-472A-AF66-C38ACB170EA5}"/>
    <cellStyle name="Separador de milhares 4 2 3 6" xfId="1777" xr:uid="{F41BC57C-C8BA-4BAE-BCF7-1FB0759D23E6}"/>
    <cellStyle name="Separador de milhares 4 2 3 7" xfId="1778" xr:uid="{85B7D03E-385E-4045-A60F-9B9D663B2505}"/>
    <cellStyle name="Separador de milhares 4 2 3 8" xfId="4731" xr:uid="{81EB8D68-4512-4506-B0CD-D9B8E53F2896}"/>
    <cellStyle name="Separador de milhares 4 2 4" xfId="1779" xr:uid="{8DD3768A-2C94-4EB2-A9F9-6BC9353B212E}"/>
    <cellStyle name="Separador de milhares 4 2 4 2" xfId="1780" xr:uid="{19712703-C5FB-4F75-8941-64632BEE2FDE}"/>
    <cellStyle name="Separador de milhares 4 2 4 2 2" xfId="1781" xr:uid="{43567609-F854-41F8-A021-77B403CE7FE9}"/>
    <cellStyle name="Separador de milhares 4 2 4 3" xfId="1782" xr:uid="{176758F2-239E-4B4E-9F31-485EBA120AF8}"/>
    <cellStyle name="Separador de milhares 4 2 4 3 2" xfId="1783" xr:uid="{E348A23E-66E9-4E17-A580-AB2B18A2FC9E}"/>
    <cellStyle name="Separador de milhares 4 2 4 4" xfId="1784" xr:uid="{6476A15D-62FE-40DF-8467-39152D6329FE}"/>
    <cellStyle name="Separador de milhares 4 2 4 5" xfId="1785" xr:uid="{1C6074A4-ABCB-4536-9FFA-80C8F480F339}"/>
    <cellStyle name="Separador de milhares 4 2 5" xfId="1786" xr:uid="{E9883825-B2C6-48B2-9ADA-A7EC55489B50}"/>
    <cellStyle name="Separador de milhares 4 2 5 2" xfId="1787" xr:uid="{511F9498-4E8A-400A-8950-3E4AEA8B6503}"/>
    <cellStyle name="Separador de milhares 4 2 5 2 2" xfId="1788" xr:uid="{ED0536F1-1D06-49AC-931E-FB59FA8417BB}"/>
    <cellStyle name="Separador de milhares 4 2 5 3" xfId="1789" xr:uid="{C749EACF-2476-4CB8-A3BB-E35E03BA271A}"/>
    <cellStyle name="Separador de milhares 4 2 5 3 2" xfId="1790" xr:uid="{E961123E-65EC-43F3-AFAD-6FA5B2C69891}"/>
    <cellStyle name="Separador de milhares 4 2 5 4" xfId="1791" xr:uid="{3BAE4DF8-5DE0-4120-952E-B2AB6494B4A7}"/>
    <cellStyle name="Separador de milhares 4 2 5 5" xfId="1792" xr:uid="{9EA6650A-3A35-4033-ABDD-C7A1B0598D02}"/>
    <cellStyle name="Separador de milhares 4 2 6" xfId="1793" xr:uid="{8C23C262-F3BE-43DF-9195-081BF2E11838}"/>
    <cellStyle name="Separador de milhares 4 2 6 2" xfId="1794" xr:uid="{2F5BD549-EA19-48D9-B32F-C278C24586CD}"/>
    <cellStyle name="Separador de milhares 4 2 7" xfId="1795" xr:uid="{FD64CAE6-6593-48B2-A08F-4C837D6FBD1F}"/>
    <cellStyle name="Separador de milhares 4 2 7 2" xfId="1796" xr:uid="{782374F8-DA9E-45D6-B53E-B5C1B9218B22}"/>
    <cellStyle name="Separador de milhares 4 2 8" xfId="1797" xr:uid="{DDCD44AF-0AF8-4B5E-A1BF-E11B48B13938}"/>
    <cellStyle name="Separador de milhares 4 2 9" xfId="1798" xr:uid="{0AD09BEE-663B-4277-890E-3B354B7216A3}"/>
    <cellStyle name="Separador de milhares 4 3" xfId="1799" xr:uid="{2D1B0CB1-65B0-4704-A426-0B3E7BC079CC}"/>
    <cellStyle name="Separador de milhares 4 3 2" xfId="1800" xr:uid="{3BD215BF-C31A-4692-B226-D070A1CB5503}"/>
    <cellStyle name="Separador de milhares 4 3 2 2" xfId="4733" xr:uid="{849BC295-3776-4734-8236-9FBD68DEF0ED}"/>
    <cellStyle name="Separador de milhares 4 3 3" xfId="4732" xr:uid="{6078CFD1-BDC9-4E26-823E-BDB072473493}"/>
    <cellStyle name="Separador de milhares 4 4" xfId="1801" xr:uid="{BF3EE8C3-E49F-47CC-B272-AF1EFFBABA7A}"/>
    <cellStyle name="Separador de milhares 4 4 2" xfId="1802" xr:uid="{AE978E65-8D76-4D6D-85E5-1C1191B34BD9}"/>
    <cellStyle name="Separador de milhares 4 4 2 2" xfId="4735" xr:uid="{95EB4CE2-BB11-46EF-BA27-C849557224F2}"/>
    <cellStyle name="Separador de milhares 4 4 3" xfId="4734" xr:uid="{9D927A90-B04F-461F-A03A-CA6BF86869BD}"/>
    <cellStyle name="Separador de milhares 4 5" xfId="1803" xr:uid="{4691F2E0-FE8A-49BA-89B6-9E386870AC7F}"/>
    <cellStyle name="Separador de milhares 4 5 2" xfId="4737" xr:uid="{3FC7C5C9-1C40-407B-A62C-AD8491A6BD26}"/>
    <cellStyle name="Separador de milhares 4 5 3" xfId="4736" xr:uid="{E5A509E9-B6D5-4BC9-90A3-2CC508786945}"/>
    <cellStyle name="Separador de milhares 4 6" xfId="4738" xr:uid="{FD4EAC21-77F9-43EB-AC40-5F257F9B13D8}"/>
    <cellStyle name="Separador de milhares 4 7" xfId="4727" xr:uid="{06893C41-55A3-4411-9A56-C9A2D8FA3B22}"/>
    <cellStyle name="Separador de milhares 5" xfId="1804" xr:uid="{E550F0D7-3DA2-43C9-ABE1-E97D4A0827AF}"/>
    <cellStyle name="Separador de milhares 5 2" xfId="1805" xr:uid="{B55C3137-B377-4D01-8FA3-C750B094E6B4}"/>
    <cellStyle name="Separador de milhares 5 2 10" xfId="4740" xr:uid="{93D9780F-0E6C-4EF5-B357-BB40DECF2890}"/>
    <cellStyle name="Separador de milhares 5 2 2" xfId="1806" xr:uid="{5F664220-5E2D-4789-A1E7-9CB819916B9D}"/>
    <cellStyle name="Separador de milhares 5 2 2 2" xfId="1807" xr:uid="{8E6D46D2-B130-4109-879F-77F776477DBD}"/>
    <cellStyle name="Separador de milhares 5 2 2 2 2" xfId="1808" xr:uid="{BABC7724-E4C3-412E-8CC8-C59D4B1580BE}"/>
    <cellStyle name="Separador de milhares 5 2 2 2 2 2" xfId="1809" xr:uid="{BB7EDF76-82A6-4138-8E7A-C386B4B0F3F0}"/>
    <cellStyle name="Separador de milhares 5 2 2 2 2 2 2" xfId="1810" xr:uid="{56F42AA0-E131-4490-8485-EB4F2FEEDC4A}"/>
    <cellStyle name="Separador de milhares 5 2 2 2 2 3" xfId="1811" xr:uid="{71B56913-5588-4081-A021-9421684281CF}"/>
    <cellStyle name="Separador de milhares 5 2 2 2 2 3 2" xfId="1812" xr:uid="{F52DEBD0-54BD-47EC-B812-03C130AFFCAC}"/>
    <cellStyle name="Separador de milhares 5 2 2 2 2 4" xfId="1813" xr:uid="{FA6E3F83-328E-461B-8138-FD3FD351D729}"/>
    <cellStyle name="Separador de milhares 5 2 2 2 2 5" xfId="1814" xr:uid="{0CFC8769-6A6D-4566-A70B-8082F406F092}"/>
    <cellStyle name="Separador de milhares 5 2 2 2 3" xfId="1815" xr:uid="{408E5FE0-5F83-40F9-8E7C-9A11C8721A3E}"/>
    <cellStyle name="Separador de milhares 5 2 2 2 3 2" xfId="1816" xr:uid="{40566958-17AE-43C2-99C4-F13A07ED9A86}"/>
    <cellStyle name="Separador de milhares 5 2 2 2 3 2 2" xfId="1817" xr:uid="{1737572C-6746-4A08-99F2-B35FA78EBEC7}"/>
    <cellStyle name="Separador de milhares 5 2 2 2 3 3" xfId="1818" xr:uid="{B456B482-4B59-410E-A881-F6F190C31B65}"/>
    <cellStyle name="Separador de milhares 5 2 2 2 3 3 2" xfId="1819" xr:uid="{5DAB5AAD-13F3-4DF8-80E6-84366552C5D7}"/>
    <cellStyle name="Separador de milhares 5 2 2 2 3 4" xfId="1820" xr:uid="{40204769-4365-4D9C-AFD8-2F57798B3E77}"/>
    <cellStyle name="Separador de milhares 5 2 2 2 3 5" xfId="1821" xr:uid="{E4DE038E-E39B-4466-8CF9-7C43316CDFAE}"/>
    <cellStyle name="Separador de milhares 5 2 2 2 4" xfId="1822" xr:uid="{BD76CD03-F8B2-4B0E-ACD1-7664566BD2B0}"/>
    <cellStyle name="Separador de milhares 5 2 2 2 4 2" xfId="1823" xr:uid="{CA346991-531A-4F74-9386-036058FE752A}"/>
    <cellStyle name="Separador de milhares 5 2 2 2 5" xfId="1824" xr:uid="{91F503E5-3537-42FF-85DA-A9547EEEA10B}"/>
    <cellStyle name="Separador de milhares 5 2 2 2 5 2" xfId="1825" xr:uid="{C10DEE6B-81F1-4F5B-8F2F-044559399F51}"/>
    <cellStyle name="Separador de milhares 5 2 2 2 6" xfId="1826" xr:uid="{022EFB75-397C-4CF2-91A7-30B24CF938E3}"/>
    <cellStyle name="Separador de milhares 5 2 2 2 7" xfId="1827" xr:uid="{DF8F419C-6D79-4E3E-84BC-5E541A65BC1A}"/>
    <cellStyle name="Separador de milhares 5 2 2 2 8" xfId="4742" xr:uid="{CF75FAD9-73CF-49FE-B8D4-9D0F90450B6B}"/>
    <cellStyle name="Separador de milhares 5 2 2 3" xfId="1828" xr:uid="{C1E99402-365E-44FE-9808-B32DF7A7F829}"/>
    <cellStyle name="Separador de milhares 5 2 2 3 2" xfId="1829" xr:uid="{94FB6B27-7D6A-4D09-8827-F3D47D09E52B}"/>
    <cellStyle name="Separador de milhares 5 2 2 3 2 2" xfId="1830" xr:uid="{89DE1AC0-4017-483B-AAC4-14E450E7CCCE}"/>
    <cellStyle name="Separador de milhares 5 2 2 3 3" xfId="1831" xr:uid="{F4A871FF-E82F-480B-83BF-9C7CB69E2679}"/>
    <cellStyle name="Separador de milhares 5 2 2 3 3 2" xfId="1832" xr:uid="{C8BDA43E-B1A4-4601-8577-DBF3BD9E777A}"/>
    <cellStyle name="Separador de milhares 5 2 2 3 4" xfId="1833" xr:uid="{9129268A-AAB4-456B-BA59-E7BA5B91E39C}"/>
    <cellStyle name="Separador de milhares 5 2 2 3 5" xfId="1834" xr:uid="{3E8D6D88-A9BF-48AC-8F67-0179E760AB30}"/>
    <cellStyle name="Separador de milhares 5 2 2 4" xfId="1835" xr:uid="{8E2FF650-7FE7-49C7-A9FB-F51B67EFC02B}"/>
    <cellStyle name="Separador de milhares 5 2 2 4 2" xfId="1836" xr:uid="{11268260-ACBA-42AC-9C78-17B70B373E4E}"/>
    <cellStyle name="Separador de milhares 5 2 2 4 2 2" xfId="1837" xr:uid="{42DF3506-2180-447B-970B-7237163F9BED}"/>
    <cellStyle name="Separador de milhares 5 2 2 4 3" xfId="1838" xr:uid="{DE07EA9B-210D-40A2-B61A-7BADE9D152A0}"/>
    <cellStyle name="Separador de milhares 5 2 2 4 3 2" xfId="1839" xr:uid="{B5FBFFC3-2690-4705-8873-BD67DC167603}"/>
    <cellStyle name="Separador de milhares 5 2 2 4 4" xfId="1840" xr:uid="{CFAF8AD1-5D08-4F51-8032-CDCBEA4909A0}"/>
    <cellStyle name="Separador de milhares 5 2 2 4 5" xfId="1841" xr:uid="{A0748F0C-8DDE-4904-9FAF-99B9949358F3}"/>
    <cellStyle name="Separador de milhares 5 2 2 5" xfId="1842" xr:uid="{51F118FA-CC39-4161-A864-53581093E06A}"/>
    <cellStyle name="Separador de milhares 5 2 2 5 2" xfId="1843" xr:uid="{AD241709-BD98-47A7-9DE4-5BC91C3ABC29}"/>
    <cellStyle name="Separador de milhares 5 2 2 6" xfId="1844" xr:uid="{3406FC77-9369-46AA-A45A-FA351A7B3557}"/>
    <cellStyle name="Separador de milhares 5 2 2 6 2" xfId="1845" xr:uid="{96BFF84C-8F00-41E4-86C8-AEA2A0A48EE6}"/>
    <cellStyle name="Separador de milhares 5 2 2 7" xfId="1846" xr:uid="{E6C11270-F529-421E-BD47-7FFF0CF30DE4}"/>
    <cellStyle name="Separador de milhares 5 2 2 8" xfId="1847" xr:uid="{0DBAEB12-D455-4868-983B-215E11B558BB}"/>
    <cellStyle name="Separador de milhares 5 2 2 9" xfId="4741" xr:uid="{E7860475-5B2D-47C0-A857-F2781788308F}"/>
    <cellStyle name="Separador de milhares 5 2 3" xfId="1848" xr:uid="{23888D24-ED19-416D-B32C-75208C17A86A}"/>
    <cellStyle name="Separador de milhares 5 2 3 2" xfId="1849" xr:uid="{291104B4-B18A-45D3-B8BA-448F87F29ADA}"/>
    <cellStyle name="Separador de milhares 5 2 3 2 2" xfId="1850" xr:uid="{F8C7C48C-FDC2-400B-ABFC-CAC3F359376E}"/>
    <cellStyle name="Separador de milhares 5 2 3 2 2 2" xfId="1851" xr:uid="{AFB7EAC4-8881-45CF-870D-7FFFFBC2827D}"/>
    <cellStyle name="Separador de milhares 5 2 3 2 3" xfId="1852" xr:uid="{181B6A3D-C2D1-4012-88E2-D75DDAAFD249}"/>
    <cellStyle name="Separador de milhares 5 2 3 2 3 2" xfId="1853" xr:uid="{40C788DC-84BA-4935-A012-51D2B4D4A7BD}"/>
    <cellStyle name="Separador de milhares 5 2 3 2 4" xfId="1854" xr:uid="{FB084453-72B8-430F-A513-47EAEB76A8E1}"/>
    <cellStyle name="Separador de milhares 5 2 3 2 5" xfId="1855" xr:uid="{D273EAFB-D19A-4F42-A2D1-3266ACE9A885}"/>
    <cellStyle name="Separador de milhares 5 2 3 3" xfId="1856" xr:uid="{A7265D54-E76F-4A86-AF56-EFCDC644D125}"/>
    <cellStyle name="Separador de milhares 5 2 3 3 2" xfId="1857" xr:uid="{C79A4755-ABDD-48BC-BB9D-678D891FEFAF}"/>
    <cellStyle name="Separador de milhares 5 2 3 3 2 2" xfId="1858" xr:uid="{F44162AF-BCCD-465E-A3A4-02B11DA556D4}"/>
    <cellStyle name="Separador de milhares 5 2 3 3 3" xfId="1859" xr:uid="{7C3B4819-72F3-43D8-84E7-6F99090AE81B}"/>
    <cellStyle name="Separador de milhares 5 2 3 3 3 2" xfId="1860" xr:uid="{3126FC1A-B94E-4FBE-9C90-EE040F114DFE}"/>
    <cellStyle name="Separador de milhares 5 2 3 3 4" xfId="1861" xr:uid="{AAE382AB-31E2-4837-93EB-642935A10FD3}"/>
    <cellStyle name="Separador de milhares 5 2 3 3 5" xfId="1862" xr:uid="{1C4B1A8A-0908-411F-991B-1AE6F9137281}"/>
    <cellStyle name="Separador de milhares 5 2 3 4" xfId="1863" xr:uid="{A9E60B35-D185-4D00-82E8-632B4EC41830}"/>
    <cellStyle name="Separador de milhares 5 2 3 4 2" xfId="1864" xr:uid="{7B4AA585-8F68-4DFA-A38E-E8079BAA24E0}"/>
    <cellStyle name="Separador de milhares 5 2 3 5" xfId="1865" xr:uid="{62FDFED0-6090-4194-B13A-7248E5801DC0}"/>
    <cellStyle name="Separador de milhares 5 2 3 5 2" xfId="1866" xr:uid="{47FC93CF-B921-43F6-8D16-49A10B6E6A51}"/>
    <cellStyle name="Separador de milhares 5 2 3 6" xfId="1867" xr:uid="{B0AB5B15-F9C3-4738-8081-5EBD530A37E8}"/>
    <cellStyle name="Separador de milhares 5 2 3 7" xfId="1868" xr:uid="{B4CF137C-11D2-4A28-BE31-1AC117F51FA7}"/>
    <cellStyle name="Separador de milhares 5 2 3 8" xfId="4743" xr:uid="{23413B54-9C94-4FC0-A7D2-0831A82BEDFB}"/>
    <cellStyle name="Separador de milhares 5 2 4" xfId="1869" xr:uid="{6C27AFEC-6555-48F3-9C52-75A616730E12}"/>
    <cellStyle name="Separador de milhares 5 2 4 2" xfId="1870" xr:uid="{714EBCFE-22DA-48E7-B947-68F0DD446296}"/>
    <cellStyle name="Separador de milhares 5 2 4 2 2" xfId="1871" xr:uid="{30BF950D-B1A3-4485-B39F-D371DCF3D7D3}"/>
    <cellStyle name="Separador de milhares 5 2 4 3" xfId="1872" xr:uid="{BC9D2B26-708A-47D1-A022-28E16EF5F813}"/>
    <cellStyle name="Separador de milhares 5 2 4 3 2" xfId="1873" xr:uid="{BB369E25-895F-4129-8A16-FF41E493D197}"/>
    <cellStyle name="Separador de milhares 5 2 4 4" xfId="1874" xr:uid="{5AF967A1-A167-460F-910B-A44F5BB7155F}"/>
    <cellStyle name="Separador de milhares 5 2 4 5" xfId="1875" xr:uid="{6B52C5CA-834F-444E-A197-069F79AC55D8}"/>
    <cellStyle name="Separador de milhares 5 2 5" xfId="1876" xr:uid="{C79431D2-BDEF-4095-AFB2-E679319E675A}"/>
    <cellStyle name="Separador de milhares 5 2 5 2" xfId="1877" xr:uid="{AF6851B3-17E0-48F5-B71B-EDBAD2AA618D}"/>
    <cellStyle name="Separador de milhares 5 2 5 2 2" xfId="1878" xr:uid="{B6CAEDF5-2C1A-49AC-87D8-0F3125C88215}"/>
    <cellStyle name="Separador de milhares 5 2 5 3" xfId="1879" xr:uid="{4A485CA6-0B34-4866-AC46-84D4E5D1FB3A}"/>
    <cellStyle name="Separador de milhares 5 2 5 3 2" xfId="1880" xr:uid="{C798B990-22A9-48FA-8866-4A4546FB1852}"/>
    <cellStyle name="Separador de milhares 5 2 5 4" xfId="1881" xr:uid="{DAD7C4F2-F779-4741-BBD1-8EF9A64AEDB8}"/>
    <cellStyle name="Separador de milhares 5 2 5 5" xfId="1882" xr:uid="{1273001C-0114-4F30-88B7-CA6DAB8C88EC}"/>
    <cellStyle name="Separador de milhares 5 2 6" xfId="1883" xr:uid="{4D5FDE2F-A57A-4C67-95A9-C6374DFB0A27}"/>
    <cellStyle name="Separador de milhares 5 2 6 2" xfId="1884" xr:uid="{586B897A-4B6C-45C7-8A7D-76F78E0E4EF8}"/>
    <cellStyle name="Separador de milhares 5 2 7" xfId="1885" xr:uid="{ACF27B18-40CE-46A5-BB5F-39BDBFB0E252}"/>
    <cellStyle name="Separador de milhares 5 2 7 2" xfId="1886" xr:uid="{3EB8F592-BE01-4CB1-8B61-65A3F8BEAE08}"/>
    <cellStyle name="Separador de milhares 5 2 8" xfId="1887" xr:uid="{7BF8E6BF-3FEF-4E5D-8D6F-A20FBCC8F69A}"/>
    <cellStyle name="Separador de milhares 5 2 9" xfId="1888" xr:uid="{D62CE57F-790A-4123-8E7B-CC95D0FC16E2}"/>
    <cellStyle name="Separador de milhares 5 3" xfId="1889" xr:uid="{D23AC2D3-38B2-4172-8196-5935E0BF1B50}"/>
    <cellStyle name="Separador de milhares 5 3 2" xfId="1890" xr:uid="{7A26C6BA-C269-4202-B13B-C158EE0659DA}"/>
    <cellStyle name="Separador de milhares 5 3 2 2" xfId="4745" xr:uid="{95D06DCF-FFB0-416A-9E7A-B5C4F861ABA2}"/>
    <cellStyle name="Separador de milhares 5 3 3" xfId="4744" xr:uid="{31C678CB-C60C-467B-AD86-447EA8CB15FB}"/>
    <cellStyle name="Separador de milhares 5 4" xfId="1891" xr:uid="{20780ED9-9AA5-4ECB-B7A4-CDA4B19A1C0C}"/>
    <cellStyle name="Separador de milhares 5 4 2" xfId="1892" xr:uid="{491300CA-2C49-4032-AF0A-55BC137CD72C}"/>
    <cellStyle name="Separador de milhares 5 4 2 2" xfId="4747" xr:uid="{251E586E-C632-49B3-8B6E-23151B3AA5E4}"/>
    <cellStyle name="Separador de milhares 5 4 3" xfId="4746" xr:uid="{2B8E1815-50DD-4CCF-AF4B-D25C34FA1BBB}"/>
    <cellStyle name="Separador de milhares 5 5" xfId="1893" xr:uid="{2F7B769C-47D5-48BE-9371-38C7E2EACA3C}"/>
    <cellStyle name="Separador de milhares 5 5 2" xfId="4749" xr:uid="{EFCA59FE-A70A-478B-A37F-E0D616CB93B9}"/>
    <cellStyle name="Separador de milhares 5 5 3" xfId="4748" xr:uid="{0959CC48-1905-4EBA-8693-CB2AD87BE03F}"/>
    <cellStyle name="Separador de milhares 5 6" xfId="4750" xr:uid="{570B0ADE-7C63-40F9-8819-D47F94C257AA}"/>
    <cellStyle name="Separador de milhares 5 7" xfId="4739" xr:uid="{78D9766D-8DEA-46BD-83F5-9759934DF787}"/>
    <cellStyle name="Separador de milhares 6" xfId="1894" xr:uid="{8BBC4411-8A2B-4FC7-8B4E-B30E590EC5FA}"/>
    <cellStyle name="Separador de milhares 6 10" xfId="4751" xr:uid="{B60D2DB8-FEDD-4188-9299-818F400FCEF1}"/>
    <cellStyle name="Separador de milhares 6 2" xfId="1895" xr:uid="{30052793-FC9F-429C-94CA-BC850B78E6B1}"/>
    <cellStyle name="Separador de milhares 6 2 2" xfId="1896" xr:uid="{46A1EA69-43FA-4499-B420-79ADBAA89DBB}"/>
    <cellStyle name="Separador de milhares 6 2 2 2" xfId="1897" xr:uid="{01B80408-5193-470B-891F-17C6FA21ADFE}"/>
    <cellStyle name="Separador de milhares 6 2 2 2 2" xfId="1898" xr:uid="{B62C5500-BF2A-49EC-A4B0-BA0E186EEEC2}"/>
    <cellStyle name="Separador de milhares 6 2 2 2 2 2" xfId="1899" xr:uid="{036F5E56-1AA4-4B7A-921E-8B3222332A43}"/>
    <cellStyle name="Separador de milhares 6 2 2 2 3" xfId="1900" xr:uid="{BAA5BBBA-4DC4-4091-A218-5CCA3B349EF1}"/>
    <cellStyle name="Separador de milhares 6 2 2 2 3 2" xfId="1901" xr:uid="{029B902A-41A7-4788-9CEA-32DA3BE20B7B}"/>
    <cellStyle name="Separador de milhares 6 2 2 2 4" xfId="1902" xr:uid="{6611837A-CFB0-4A22-B87E-F1CFB02F6A6B}"/>
    <cellStyle name="Separador de milhares 6 2 2 2 5" xfId="1903" xr:uid="{6DCF2B86-AEF3-489B-BCCD-009218B0232E}"/>
    <cellStyle name="Separador de milhares 6 2 2 3" xfId="1904" xr:uid="{3A18923F-24E5-4AE3-86BE-39C04D6615EC}"/>
    <cellStyle name="Separador de milhares 6 2 2 3 2" xfId="1905" xr:uid="{5F563217-00D0-46E5-8804-7173EB0D1912}"/>
    <cellStyle name="Separador de milhares 6 2 2 3 2 2" xfId="1906" xr:uid="{6F3AEA5D-3D9F-480B-B28C-84F5439F1E99}"/>
    <cellStyle name="Separador de milhares 6 2 2 3 3" xfId="1907" xr:uid="{99E44000-FD64-4E37-B3C6-96BF085FBC21}"/>
    <cellStyle name="Separador de milhares 6 2 2 3 3 2" xfId="1908" xr:uid="{24908EE2-609A-46FD-B58A-AF45C0C1F7EF}"/>
    <cellStyle name="Separador de milhares 6 2 2 3 4" xfId="1909" xr:uid="{94E31135-7137-410C-AF9B-268C60D32198}"/>
    <cellStyle name="Separador de milhares 6 2 2 3 5" xfId="1910" xr:uid="{84D7D788-C0C5-4AA9-89C3-4EB0C2569786}"/>
    <cellStyle name="Separador de milhares 6 2 2 4" xfId="1911" xr:uid="{8E42C03B-8BC3-4496-A97F-9095AC848972}"/>
    <cellStyle name="Separador de milhares 6 2 2 4 2" xfId="1912" xr:uid="{857FDFC5-FAB9-4E2C-94DA-F29DE19C0FEF}"/>
    <cellStyle name="Separador de milhares 6 2 2 5" xfId="1913" xr:uid="{16D49039-13A2-47B8-9404-C63D4B5F408D}"/>
    <cellStyle name="Separador de milhares 6 2 2 5 2" xfId="1914" xr:uid="{578A73C3-6619-473E-80AE-10F5FF20D499}"/>
    <cellStyle name="Separador de milhares 6 2 2 6" xfId="1915" xr:uid="{E13DF433-8855-4355-A63B-B9A24E03585B}"/>
    <cellStyle name="Separador de milhares 6 2 2 7" xfId="1916" xr:uid="{07F6D4E9-82BD-4B8F-BEE5-DB284F6B3807}"/>
    <cellStyle name="Separador de milhares 6 2 3" xfId="1917" xr:uid="{03A30686-E281-4574-B617-16316E7A2E79}"/>
    <cellStyle name="Separador de milhares 6 2 3 2" xfId="1918" xr:uid="{26436E88-CC0D-4B69-BE16-5EDC1582C099}"/>
    <cellStyle name="Separador de milhares 6 2 3 2 2" xfId="1919" xr:uid="{27899555-4C5F-44CD-82A1-2CF36A36F867}"/>
    <cellStyle name="Separador de milhares 6 2 3 3" xfId="1920" xr:uid="{AE8CACF8-D8BF-4082-970F-79335A1EBDCD}"/>
    <cellStyle name="Separador de milhares 6 2 3 3 2" xfId="1921" xr:uid="{1E322C06-BB84-44C4-836F-7D3B38CE4E21}"/>
    <cellStyle name="Separador de milhares 6 2 3 4" xfId="1922" xr:uid="{BE25A63D-9AA7-481E-A852-4BE9A006218A}"/>
    <cellStyle name="Separador de milhares 6 2 3 5" xfId="1923" xr:uid="{257D5145-F578-47ED-9C41-7242C92D563A}"/>
    <cellStyle name="Separador de milhares 6 2 4" xfId="1924" xr:uid="{4724B48D-43E5-4AE4-9004-84161319D74F}"/>
    <cellStyle name="Separador de milhares 6 2 4 2" xfId="1925" xr:uid="{84C0019A-0B6F-4751-B42A-EB78AECAC9EC}"/>
    <cellStyle name="Separador de milhares 6 2 4 2 2" xfId="1926" xr:uid="{862D1768-D4B4-4897-A592-F1936558BEE9}"/>
    <cellStyle name="Separador de milhares 6 2 4 3" xfId="1927" xr:uid="{2C54C176-A3E0-4D4C-AB77-3E89A8428C57}"/>
    <cellStyle name="Separador de milhares 6 2 4 3 2" xfId="1928" xr:uid="{D33FB020-4E29-4F1D-9349-8000D989C1D5}"/>
    <cellStyle name="Separador de milhares 6 2 4 4" xfId="1929" xr:uid="{D8B0706A-2456-4426-B56E-63C528D7EE96}"/>
    <cellStyle name="Separador de milhares 6 2 4 5" xfId="1930" xr:uid="{4534C8F1-1A62-4F8E-AFF9-0451E686F044}"/>
    <cellStyle name="Separador de milhares 6 2 5" xfId="1931" xr:uid="{E3722BCC-3912-4681-B64C-C8072033B645}"/>
    <cellStyle name="Separador de milhares 6 2 5 2" xfId="1932" xr:uid="{36BA67B3-8D37-4513-9F84-32A4F11B49F8}"/>
    <cellStyle name="Separador de milhares 6 2 6" xfId="1933" xr:uid="{2C679B4F-68AE-4BDC-8204-20674F53A50B}"/>
    <cellStyle name="Separador de milhares 6 2 6 2" xfId="1934" xr:uid="{615654A6-AD96-471F-A15D-688260F0B6A1}"/>
    <cellStyle name="Separador de milhares 6 2 7" xfId="1935" xr:uid="{EDDC7F5A-5980-4468-9155-36570A5C2D54}"/>
    <cellStyle name="Separador de milhares 6 2 8" xfId="1936" xr:uid="{35932E3E-D82B-4906-9A03-36EFB15AB097}"/>
    <cellStyle name="Separador de milhares 6 2 9" xfId="4752" xr:uid="{35A1E62F-C5D2-40BE-B9A3-D878C597CE6D}"/>
    <cellStyle name="Separador de milhares 6 3" xfId="1937" xr:uid="{99D238D1-1BAF-4878-A5FE-8B03B8D49B94}"/>
    <cellStyle name="Separador de milhares 6 3 2" xfId="1938" xr:uid="{73A60D71-3CDC-4B97-8E31-65BEC5E9C996}"/>
    <cellStyle name="Separador de milhares 6 3 2 2" xfId="1939" xr:uid="{3153F9B2-4C9F-4EB6-985F-5BDE8BBF13B7}"/>
    <cellStyle name="Separador de milhares 6 3 2 2 2" xfId="1940" xr:uid="{43D0FCE2-3EBC-42B3-B136-7D0E790EAFD0}"/>
    <cellStyle name="Separador de milhares 6 3 2 3" xfId="1941" xr:uid="{C708574B-813B-4A74-A52D-B5FFF2538E2B}"/>
    <cellStyle name="Separador de milhares 6 3 2 3 2" xfId="1942" xr:uid="{2CCA8F6D-C49F-4CEF-A530-8ED262B91DDE}"/>
    <cellStyle name="Separador de milhares 6 3 2 4" xfId="1943" xr:uid="{5ABFDAF8-0A95-4244-A8D3-F856788A5921}"/>
    <cellStyle name="Separador de milhares 6 3 2 5" xfId="1944" xr:uid="{8F28EBA5-AA7D-41B1-B481-737700B0B62F}"/>
    <cellStyle name="Separador de milhares 6 3 3" xfId="1945" xr:uid="{734FEE6D-DFB0-4C07-98A2-E7F663A3B1A9}"/>
    <cellStyle name="Separador de milhares 6 3 3 2" xfId="1946" xr:uid="{051DFC27-EF06-41B3-A7EF-05F55243EEC1}"/>
    <cellStyle name="Separador de milhares 6 3 3 2 2" xfId="1947" xr:uid="{CC250370-74CA-464A-9E2E-9E77217C6A8E}"/>
    <cellStyle name="Separador de milhares 6 3 3 3" xfId="1948" xr:uid="{D1A0859F-5446-4A00-B29B-431C204AA75D}"/>
    <cellStyle name="Separador de milhares 6 3 3 3 2" xfId="1949" xr:uid="{C169A39C-9BD9-43E0-B91B-F589EE143381}"/>
    <cellStyle name="Separador de milhares 6 3 3 4" xfId="1950" xr:uid="{117F93C3-A615-4006-9E76-BBEA73740498}"/>
    <cellStyle name="Separador de milhares 6 3 3 5" xfId="1951" xr:uid="{375077D5-DA05-482A-AC93-C370E75BAD9A}"/>
    <cellStyle name="Separador de milhares 6 3 4" xfId="1952" xr:uid="{94B6EF4D-FE66-4CA3-9C35-B308BDA31EED}"/>
    <cellStyle name="Separador de milhares 6 3 4 2" xfId="1953" xr:uid="{451C81DE-BD8D-41B3-830D-8F09808F79DD}"/>
    <cellStyle name="Separador de milhares 6 3 5" xfId="1954" xr:uid="{02C84975-2755-4714-A288-ACE499AFC53F}"/>
    <cellStyle name="Separador de milhares 6 3 5 2" xfId="1955" xr:uid="{5B9E203D-56FC-41F7-A923-A8F9CCF5C884}"/>
    <cellStyle name="Separador de milhares 6 3 6" xfId="1956" xr:uid="{D0DF25CC-7958-4327-8EEF-AF27A9EC93ED}"/>
    <cellStyle name="Separador de milhares 6 3 7" xfId="1957" xr:uid="{9E9E26BA-D08C-4F4C-9E77-6E0CE8497472}"/>
    <cellStyle name="Separador de milhares 6 4" xfId="1958" xr:uid="{051DB40B-4FE6-406E-B201-1BEE011182E1}"/>
    <cellStyle name="Separador de milhares 6 4 2" xfId="1959" xr:uid="{27C0D10A-5865-4298-91D1-DCBB6C970E18}"/>
    <cellStyle name="Separador de milhares 6 4 2 2" xfId="1960" xr:uid="{AF95AA76-38F4-4BD8-A97F-FC483E2008EF}"/>
    <cellStyle name="Separador de milhares 6 4 3" xfId="1961" xr:uid="{8156A42F-1A35-4326-AEDD-399A8191BC55}"/>
    <cellStyle name="Separador de milhares 6 4 3 2" xfId="1962" xr:uid="{765FB6CA-619A-437E-A19A-5DBF1D9C7DF6}"/>
    <cellStyle name="Separador de milhares 6 4 4" xfId="1963" xr:uid="{D1774D83-85FC-4B19-8DAB-06F9797BBE9E}"/>
    <cellStyle name="Separador de milhares 6 4 5" xfId="1964" xr:uid="{6313CB4E-8592-47C3-A3E4-F4B6AD724B91}"/>
    <cellStyle name="Separador de milhares 6 5" xfId="1965" xr:uid="{4E8F8E2D-28E8-480C-918E-212EFF90E57A}"/>
    <cellStyle name="Separador de milhares 6 5 2" xfId="1966" xr:uid="{B109E321-3B5E-44FD-9B4A-F297D5B14D96}"/>
    <cellStyle name="Separador de milhares 6 5 2 2" xfId="1967" xr:uid="{D62D8A61-B47D-41C2-910C-164A72C682A6}"/>
    <cellStyle name="Separador de milhares 6 5 3" xfId="1968" xr:uid="{9463C325-B2E3-44F4-ABB7-3D520B25F11C}"/>
    <cellStyle name="Separador de milhares 6 5 3 2" xfId="1969" xr:uid="{7185DB64-971C-4CA0-971F-3B840D566EFE}"/>
    <cellStyle name="Separador de milhares 6 5 4" xfId="1970" xr:uid="{92737348-677A-4A48-B32B-22D5283F19B6}"/>
    <cellStyle name="Separador de milhares 6 5 5" xfId="1971" xr:uid="{4957369F-EF28-47E2-A623-2CB273B6DE84}"/>
    <cellStyle name="Separador de milhares 6 6" xfId="1972" xr:uid="{77B1B1D8-EA4F-4049-94B8-5097D5B74A9C}"/>
    <cellStyle name="Separador de milhares 6 6 2" xfId="1973" xr:uid="{3A27737B-58D4-499B-A399-019BDB4A6B23}"/>
    <cellStyle name="Separador de milhares 6 7" xfId="1974" xr:uid="{FAEB7803-68B4-4701-9DC5-80C1F29C019B}"/>
    <cellStyle name="Separador de milhares 6 7 2" xfId="1975" xr:uid="{C45B8E21-EEE2-43FC-89E4-0D4DD280E112}"/>
    <cellStyle name="Separador de milhares 6 8" xfId="1976" xr:uid="{4C8BB35F-5235-4354-84CE-BDEDCE1F2E65}"/>
    <cellStyle name="Separador de milhares 6 9" xfId="1977" xr:uid="{0D96B95F-46B5-47DB-8CA6-CB2C3E73F444}"/>
    <cellStyle name="TableStyleLight1" xfId="23" xr:uid="{00000000-0005-0000-0000-000018000000}"/>
    <cellStyle name="Texto de Aviso 2" xfId="1978" xr:uid="{D54A3523-DBFD-4024-B449-EB41E2A2889D}"/>
    <cellStyle name="Texto de Aviso 2 2" xfId="1979" xr:uid="{BB4B9B9A-C292-4A6D-BF40-61001B1B8294}"/>
    <cellStyle name="Texto de Aviso 2 3" xfId="1980" xr:uid="{8052C07D-FAE3-4F06-B0D0-CBA903E371B8}"/>
    <cellStyle name="Texto Explicativo 2" xfId="1981" xr:uid="{E957D4E9-0BA2-4926-85EF-C55A0861AEA5}"/>
    <cellStyle name="Texto Explicativo 2 2" xfId="1982" xr:uid="{99BF0B04-944E-4B93-BD52-F805BBD52CC3}"/>
    <cellStyle name="Texto Explicativo 2 3" xfId="1983" xr:uid="{93EFFC23-6E2C-4F3E-B4BE-6A36A342EAC1}"/>
    <cellStyle name="Title" xfId="1984" xr:uid="{0F069112-C672-4520-AD29-3AD88E1A724F}"/>
    <cellStyle name="Título 1 1" xfId="1985" xr:uid="{1F1CDF26-A072-4042-8144-16363846B157}"/>
    <cellStyle name="Título 1 2" xfId="1986" xr:uid="{2000AEEB-0995-4A63-9227-9B4FD71AEE4E}"/>
    <cellStyle name="Título 1 2 2" xfId="1987" xr:uid="{98F75439-19DD-4E00-8C6A-E6C49911BE74}"/>
    <cellStyle name="Título 1 2 3" xfId="1988" xr:uid="{5BDA7605-4012-41B8-A63B-D881A3BAD882}"/>
    <cellStyle name="Título 2 2" xfId="1989" xr:uid="{D24C5A93-E7C9-43B0-A43A-5C2E65140742}"/>
    <cellStyle name="Título 2 2 2" xfId="1990" xr:uid="{E445C50A-3799-4DD4-B74A-97FB217C84D5}"/>
    <cellStyle name="Título 2 2 3" xfId="1991" xr:uid="{EBC8F311-3982-4328-82B2-EFED936CF8B1}"/>
    <cellStyle name="Título 3 2" xfId="1992" xr:uid="{3A39ECA0-DD0C-41A8-A648-7831F11D6549}"/>
    <cellStyle name="Título 3 2 2" xfId="1993" xr:uid="{C3874038-C1C9-4DED-9CD1-818243BE62B9}"/>
    <cellStyle name="Título 3 2 3" xfId="1994" xr:uid="{99D169DD-E71C-4131-877C-6CF328DF4A7A}"/>
    <cellStyle name="Título 4 2" xfId="1995" xr:uid="{51C6DCAB-2743-4289-A134-46F8214F3BCE}"/>
    <cellStyle name="Título 4 2 2" xfId="1996" xr:uid="{F8100ECC-3548-4F9B-8B7C-40B60341FC30}"/>
    <cellStyle name="Título 4 2 3" xfId="1997" xr:uid="{193D1EAD-02BA-4C4B-8396-EAF567589307}"/>
    <cellStyle name="Título 5" xfId="1998" xr:uid="{88EAA674-482C-499B-ABE9-56A3EF1DC70A}"/>
    <cellStyle name="Título 5 2" xfId="1999" xr:uid="{7FF78B38-E891-4CAE-8438-6434D382E1AE}"/>
    <cellStyle name="Título 6" xfId="2000" xr:uid="{EE117336-B3EC-4FD9-9BCF-0E65226FBABE}"/>
    <cellStyle name="Total 2" xfId="2001" xr:uid="{C83B1063-E64A-484B-8C63-804BF4EBF8C8}"/>
    <cellStyle name="Total 2 2" xfId="2002" xr:uid="{79236D7A-9478-4517-A3CA-A888C9C14E8F}"/>
    <cellStyle name="Total 2 3" xfId="2003" xr:uid="{2D357584-8871-4E50-8C4F-9421B6DD5764}"/>
    <cellStyle name="Total 3" xfId="2004" xr:uid="{A4E3C62F-6E6F-4C60-84AC-7E0EF91FE957}"/>
    <cellStyle name="Vírgula 10" xfId="2005" xr:uid="{7E403CE2-EFD4-43E0-8226-3DBEEF5B9D79}"/>
    <cellStyle name="Vírgula 10 2" xfId="2006" xr:uid="{32DE1F3A-D1A9-4DFA-B3E7-E660C4B513B6}"/>
    <cellStyle name="Vírgula 10 2 2" xfId="2007" xr:uid="{73616569-0468-42AD-9728-5525B7242A81}"/>
    <cellStyle name="Vírgula 10 2 2 2" xfId="2008" xr:uid="{5C4936BB-A219-4971-8CF8-B91C0025132F}"/>
    <cellStyle name="Vírgula 10 2 3" xfId="2009" xr:uid="{F498F6F4-72EE-4811-9E16-A5DC314FACC2}"/>
    <cellStyle name="Vírgula 10 3" xfId="2010" xr:uid="{9FB33E62-3B56-4CFA-B187-BB7D87A997C8}"/>
    <cellStyle name="Vírgula 10 3 2" xfId="2011" xr:uid="{499F5865-E2FD-4C39-9AD9-01F1228479F3}"/>
    <cellStyle name="Vírgula 10 3 2 2" xfId="2012" xr:uid="{C253F542-9A16-474F-946D-0B15DBB788E9}"/>
    <cellStyle name="Vírgula 10 3 3" xfId="2013" xr:uid="{2632B705-67C8-4528-9361-C2BC08991B94}"/>
    <cellStyle name="Vírgula 10 4" xfId="2014" xr:uid="{919A735B-DE81-4FF7-86BA-A1B7BB425439}"/>
    <cellStyle name="Vírgula 10 4 2" xfId="2015" xr:uid="{4E74557A-6AD2-40F5-8AEA-2748EFC162C3}"/>
    <cellStyle name="Vírgula 10 5" xfId="2016" xr:uid="{8B10172F-F62E-4D0B-9A26-B6AB4858B4B6}"/>
    <cellStyle name="Vírgula 10 6" xfId="2017" xr:uid="{4FA49BF2-A035-470E-82D8-A774794E0E06}"/>
    <cellStyle name="Vírgula 10 7" xfId="2018" xr:uid="{B805AD97-3F0E-4B99-9408-4274580E42B9}"/>
    <cellStyle name="Vírgula 11" xfId="2019" xr:uid="{566526BA-62A0-4B4A-B852-7FE482F910E0}"/>
    <cellStyle name="Vírgula 11 2" xfId="2020" xr:uid="{C6B53A60-7E73-4D76-9E2A-F97D66CB54CE}"/>
    <cellStyle name="Vírgula 11 2 2" xfId="2021" xr:uid="{0BDC4063-1DCB-4D0F-9F82-94E05CAC7B1F}"/>
    <cellStyle name="Vírgula 11 3" xfId="2022" xr:uid="{797733AF-9506-4D9D-A0B1-7A467FB24042}"/>
    <cellStyle name="Vírgula 11 3 2" xfId="2023" xr:uid="{41C6902D-0470-4668-B17A-8636A26BB91A}"/>
    <cellStyle name="Vírgula 11 4" xfId="2024" xr:uid="{F02B359E-015D-41D3-9D06-45AFEA3F5815}"/>
    <cellStyle name="Vírgula 11 5" xfId="2025" xr:uid="{038A5A55-8983-4F6A-BA90-CD007A8FCCEB}"/>
    <cellStyle name="Vírgula 12" xfId="2026" xr:uid="{CDABFB9E-CF03-4B0D-BAB2-FDCE8FDADF04}"/>
    <cellStyle name="Vírgula 12 2" xfId="2027" xr:uid="{9D7F8930-1BBC-41E4-BDC0-355A36B46C8D}"/>
    <cellStyle name="Vírgula 12 2 2" xfId="2028" xr:uid="{28F70FE0-4DF1-4B8D-BC54-70DE90BA6D86}"/>
    <cellStyle name="Vírgula 12 2 2 2" xfId="2029" xr:uid="{A358CBED-A75C-451C-9EA1-12245C148E8F}"/>
    <cellStyle name="Vírgula 12 2 2 2 2" xfId="2030" xr:uid="{87818EB0-80DF-46A3-8CCA-E9D14AAB4A0B}"/>
    <cellStyle name="Vírgula 12 2 2 2 2 2" xfId="2031" xr:uid="{1FEBBC1F-404F-428E-BF61-B504676B8F10}"/>
    <cellStyle name="Vírgula 12 2 2 2 3" xfId="2032" xr:uid="{00FF3EDE-171D-417B-AFB3-4A4F8C662C92}"/>
    <cellStyle name="Vírgula 12 2 2 2 3 2" xfId="2033" xr:uid="{822ED93D-A1AA-49D6-85E8-297D96BD6F80}"/>
    <cellStyle name="Vírgula 12 2 2 2 4" xfId="2034" xr:uid="{5914D816-7CAD-4456-94A3-4188CF3133BE}"/>
    <cellStyle name="Vírgula 12 2 2 3" xfId="2035" xr:uid="{F5B320B0-D378-4AC9-8247-EEF99130BCE1}"/>
    <cellStyle name="Vírgula 12 2 2 3 2" xfId="2036" xr:uid="{2BE94F35-0703-465F-930C-323FAC8AE76D}"/>
    <cellStyle name="Vírgula 12 2 2 3 2 2" xfId="2037" xr:uid="{375D8C9F-3CF4-4D3B-B634-2F0B592DF046}"/>
    <cellStyle name="Vírgula 12 2 2 3 3" xfId="2038" xr:uid="{839676D5-BD85-47A8-9D99-052CCE47BA40}"/>
    <cellStyle name="Vírgula 12 2 2 3 3 2" xfId="2039" xr:uid="{0E9682C8-DF7B-403E-859D-C85716C523F2}"/>
    <cellStyle name="Vírgula 12 2 2 3 4" xfId="2040" xr:uid="{55F9FEBF-D114-4525-9EDB-D56B61598EF1}"/>
    <cellStyle name="Vírgula 12 2 2 4" xfId="2041" xr:uid="{C164B4C4-8776-4B39-830C-832349813C69}"/>
    <cellStyle name="Vírgula 12 2 2 4 2" xfId="2042" xr:uid="{5F7A26CC-2CAA-4DE9-9473-A39411F53E91}"/>
    <cellStyle name="Vírgula 12 2 2 5" xfId="2043" xr:uid="{ECA31ED9-DBD5-4E0A-A3CB-12371830474F}"/>
    <cellStyle name="Vírgula 12 2 2 5 2" xfId="2044" xr:uid="{9C43E3AA-45F0-4D0C-BD5D-3C3AA3A3EA5A}"/>
    <cellStyle name="Vírgula 12 2 2 6" xfId="2045" xr:uid="{01160264-0762-457C-B732-5BEFE5BC5D92}"/>
    <cellStyle name="Vírgula 12 3" xfId="2046" xr:uid="{3F9B44D3-2B89-4C4D-9310-45CF28D7B563}"/>
    <cellStyle name="Vírgula 12 3 2" xfId="2047" xr:uid="{9B7B1BC3-139C-4CB0-B1F1-3E431E240081}"/>
    <cellStyle name="Vírgula 12 3 2 2" xfId="2048" xr:uid="{CD56E667-9555-4D0F-872F-D87323F7B954}"/>
    <cellStyle name="Vírgula 12 3 2 2 2" xfId="2049" xr:uid="{69964517-4351-4420-BAD9-B13CC3055B6A}"/>
    <cellStyle name="Vírgula 12 3 2 3" xfId="2050" xr:uid="{2359FDD6-9F7C-44C9-93FF-5ABA84C1CAE3}"/>
    <cellStyle name="Vírgula 12 3 2 3 2" xfId="2051" xr:uid="{A0C335B7-E5EC-495C-A088-B23FBFFF1427}"/>
    <cellStyle name="Vírgula 12 3 2 4" xfId="2052" xr:uid="{472A119F-BAA4-4CF0-8834-55E07B69ABBC}"/>
    <cellStyle name="Vírgula 12 3 3" xfId="2053" xr:uid="{2B5E4BCD-2DCE-4593-A5F7-D07B5656B6B4}"/>
    <cellStyle name="Vírgula 12 3 3 2" xfId="2054" xr:uid="{0CA6149F-D31E-4727-B0B5-E88892E19FEE}"/>
    <cellStyle name="Vírgula 12 3 3 2 2" xfId="2055" xr:uid="{B179186E-E900-4568-A6CC-BED85E2B1005}"/>
    <cellStyle name="Vírgula 12 3 3 3" xfId="2056" xr:uid="{6CEE99EF-9377-44D1-A64E-8851B71049A7}"/>
    <cellStyle name="Vírgula 12 3 3 3 2" xfId="2057" xr:uid="{C5F894E1-B1B9-4C88-8AF4-162BA11775E8}"/>
    <cellStyle name="Vírgula 12 3 3 4" xfId="2058" xr:uid="{7937F55D-BBEA-418F-8152-A9A2F31B6AC7}"/>
    <cellStyle name="Vírgula 12 3 4" xfId="2059" xr:uid="{5EAE5770-303D-418A-A151-2354751FBBEF}"/>
    <cellStyle name="Vírgula 12 3 4 2" xfId="2060" xr:uid="{B6C65E3A-37E4-46F5-8BA9-C72668D9F17A}"/>
    <cellStyle name="Vírgula 12 3 5" xfId="2061" xr:uid="{0004AC3A-6AE5-43C2-8B4E-929435AFC304}"/>
    <cellStyle name="Vírgula 12 3 5 2" xfId="2062" xr:uid="{954AF610-085E-4A2A-9599-736176B4115A}"/>
    <cellStyle name="Vírgula 12 3 6" xfId="2063" xr:uid="{4AA2A5CF-75C2-4CFD-93BD-90C43951C8CC}"/>
    <cellStyle name="Vírgula 12 4" xfId="2064" xr:uid="{27B184E6-89CE-48A1-A6AC-721589D994B3}"/>
    <cellStyle name="Vírgula 13" xfId="2065" xr:uid="{9DBB0109-C753-42C9-BBD5-AB23B16706C2}"/>
    <cellStyle name="Vírgula 13 2" xfId="2066" xr:uid="{9B42AA96-BFBE-4EDC-BE1F-D9C29D53EDE9}"/>
    <cellStyle name="Vírgula 13 2 2" xfId="2067" xr:uid="{AD80EAAD-8BD0-4AD2-9F3D-4CDB0DA99FA2}"/>
    <cellStyle name="Vírgula 13 3" xfId="2068" xr:uid="{541F5B34-7785-404C-8071-F6BC4C2811E8}"/>
    <cellStyle name="Vírgula 13 3 2" xfId="2069" xr:uid="{4F51AF7A-2792-49F4-864E-D7579F2E9B40}"/>
    <cellStyle name="Vírgula 13 4" xfId="2070" xr:uid="{3211C8C7-C7CA-4310-B2DD-191A466C50E4}"/>
    <cellStyle name="Vírgula 13 5" xfId="2071" xr:uid="{4F417FC6-96C5-412A-BC0D-028959ECD528}"/>
    <cellStyle name="Vírgula 14" xfId="2072" xr:uid="{4A43109F-6710-4B79-AA6C-A28864EEABB7}"/>
    <cellStyle name="Vírgula 15" xfId="2073" xr:uid="{CD2B1984-A22D-48FF-8AF8-D098AC47CAC1}"/>
    <cellStyle name="Vírgula 16" xfId="4753" xr:uid="{06235A15-0F82-49E3-A73A-EB866B25FCB9}"/>
    <cellStyle name="Vírgula 2" xfId="31" xr:uid="{ED2DAF19-6A08-4316-B1CD-315760481314}"/>
    <cellStyle name="Vírgula 2 10" xfId="4754" xr:uid="{46904733-10BC-47B4-9F4F-9BD860B0A378}"/>
    <cellStyle name="Vírgula 2 11" xfId="5213" xr:uid="{B9D5C950-3E07-4DC0-8F36-7D7C000806AC}"/>
    <cellStyle name="Vírgula 2 2" xfId="2074" xr:uid="{3384B770-2E12-43F7-A6C2-81065C62B009}"/>
    <cellStyle name="Vírgula 2 2 2" xfId="2075" xr:uid="{61CAACCA-5969-43C4-9EFB-5BAA55FCCC9F}"/>
    <cellStyle name="Vírgula 2 2 2 2" xfId="2076" xr:uid="{DFF738DC-0C1C-49FC-8732-0A83ED292248}"/>
    <cellStyle name="Vírgula 2 2 2 2 2" xfId="2077" xr:uid="{0FB87F3C-2FD7-4DCB-A433-3143703523B6}"/>
    <cellStyle name="Vírgula 2 2 2 2 2 2" xfId="2078" xr:uid="{61332CA1-D034-4C2D-B14F-2F097D87B11F}"/>
    <cellStyle name="Vírgula 2 2 2 2 2 2 2" xfId="4760" xr:uid="{9C5D70D3-13BF-434F-BAAE-A799313FDB3E}"/>
    <cellStyle name="Vírgula 2 2 2 2 2 2 3" xfId="4759" xr:uid="{BD275B05-8848-422C-8809-D3B12366DB14}"/>
    <cellStyle name="Vírgula 2 2 2 2 2 3" xfId="4761" xr:uid="{50A3C6A3-CD1F-4B56-B92B-A9D3736E4E5C}"/>
    <cellStyle name="Vírgula 2 2 2 2 2 3 2" xfId="4762" xr:uid="{74C96109-9457-482D-AA41-F5333DC7C058}"/>
    <cellStyle name="Vírgula 2 2 2 2 2 4" xfId="4763" xr:uid="{121A61D0-0D8C-48B9-A77F-EF1A4FCF76FA}"/>
    <cellStyle name="Vírgula 2 2 2 2 2 5" xfId="4758" xr:uid="{90F7AF87-641B-4CEC-9CEB-F429954029E1}"/>
    <cellStyle name="Vírgula 2 2 2 2 3" xfId="2079" xr:uid="{21FFF566-C88B-4698-BD18-C4091A847639}"/>
    <cellStyle name="Vírgula 2 2 2 2 3 2" xfId="2080" xr:uid="{391DC6A3-8C2B-44C3-9C3C-5BF91B0236CD}"/>
    <cellStyle name="Vírgula 2 2 2 2 3 2 2" xfId="4765" xr:uid="{72588DA8-3769-44FC-8B1A-2731C09684CA}"/>
    <cellStyle name="Vírgula 2 2 2 2 3 3" xfId="4764" xr:uid="{4858064A-9B6D-4C18-A200-26BA7B622734}"/>
    <cellStyle name="Vírgula 2 2 2 2 4" xfId="2081" xr:uid="{DCA850B6-CD9F-4CF9-BDEF-20D4BDD599B3}"/>
    <cellStyle name="Vírgula 2 2 2 2 4 2" xfId="4767" xr:uid="{67B9FD73-7B41-45E8-8DA1-378C392ECE69}"/>
    <cellStyle name="Vírgula 2 2 2 2 4 3" xfId="4766" xr:uid="{0F2C75A3-7816-4B9D-B3D6-28962C0A096C}"/>
    <cellStyle name="Vírgula 2 2 2 2 5" xfId="4768" xr:uid="{2B41313B-23E4-4703-AAD3-C341C19FD8B9}"/>
    <cellStyle name="Vírgula 2 2 2 2 6" xfId="4757" xr:uid="{1B20B7A7-DE6D-4E8B-AD84-B6CF07AC43E0}"/>
    <cellStyle name="Vírgula 2 2 2 3" xfId="2082" xr:uid="{23C148B9-D7CC-494B-9161-1487BE7C38F6}"/>
    <cellStyle name="Vírgula 2 2 2 3 2" xfId="2083" xr:uid="{4FAA5FAF-FA16-405D-A975-530DD497E0AD}"/>
    <cellStyle name="Vírgula 2 2 2 3 2 2" xfId="2084" xr:uid="{EAA4B66D-B8A4-4C7E-8CBD-425D5C2356EF}"/>
    <cellStyle name="Vírgula 2 2 2 3 2 3" xfId="4770" xr:uid="{53806109-7AF4-48DC-BD63-CB84299294B7}"/>
    <cellStyle name="Vírgula 2 2 2 3 3" xfId="2085" xr:uid="{8B232B22-6879-4572-9D09-1A1873247AA9}"/>
    <cellStyle name="Vírgula 2 2 2 3 3 2" xfId="2086" xr:uid="{331E549E-B3AC-4EA2-95BF-8697E1B1A07E}"/>
    <cellStyle name="Vírgula 2 2 2 3 4" xfId="2087" xr:uid="{F0B4E1FF-487C-4764-BAC6-3C39106B13F4}"/>
    <cellStyle name="Vírgula 2 2 2 3 5" xfId="4769" xr:uid="{82EE991A-8AFB-4753-A3AE-85C54E733B3E}"/>
    <cellStyle name="Vírgula 2 2 2 4" xfId="2088" xr:uid="{CC52B96B-4FF5-45F3-86CF-A55889799A2C}"/>
    <cellStyle name="Vírgula 2 2 2 4 2" xfId="2089" xr:uid="{3D7A3FA0-FA90-4182-AEA4-3BE351557325}"/>
    <cellStyle name="Vírgula 2 2 2 4 2 2" xfId="4772" xr:uid="{452ECA92-D7E3-4AA6-9A3B-DB216430C50D}"/>
    <cellStyle name="Vírgula 2 2 2 4 3" xfId="4771" xr:uid="{38FB4B49-3A83-4F21-AA9A-D49AD1D070B8}"/>
    <cellStyle name="Vírgula 2 2 2 5" xfId="2090" xr:uid="{EF107F94-A790-42A2-9768-BF8082B63EF4}"/>
    <cellStyle name="Vírgula 2 2 2 5 2" xfId="2091" xr:uid="{601F6BE1-F903-49F3-A794-3B356E9A409F}"/>
    <cellStyle name="Vírgula 2 2 2 5 3" xfId="4773" xr:uid="{19F9C46E-6D73-4367-8A6E-CB340B77BFF5}"/>
    <cellStyle name="Vírgula 2 2 2 6" xfId="2092" xr:uid="{5D73D363-94C3-4AF8-9DA9-458DEDC424E3}"/>
    <cellStyle name="Vírgula 2 2 2 7" xfId="2093" xr:uid="{D1A5FDC6-6629-4CA1-8AFA-07B3013EB03A}"/>
    <cellStyle name="Vírgula 2 2 2 8" xfId="2094" xr:uid="{0BCAC447-20C3-4904-8897-AF71BDD4DF64}"/>
    <cellStyle name="Vírgula 2 2 2 9" xfId="4756" xr:uid="{38E8F081-B6F0-4512-A5D7-20BAAF260F82}"/>
    <cellStyle name="Vírgula 2 2 3" xfId="2095" xr:uid="{EB22AF5B-7226-48D7-8328-F4812B5744F3}"/>
    <cellStyle name="Vírgula 2 2 3 10" xfId="4774" xr:uid="{36C9CD1E-3D6D-4DFB-A01D-3C66B7B02AE1}"/>
    <cellStyle name="Vírgula 2 2 3 2" xfId="2096" xr:uid="{21276915-9672-46FA-9BB4-1B0B99D925C2}"/>
    <cellStyle name="Vírgula 2 2 3 2 2" xfId="2097" xr:uid="{1E1E7BF3-C2A1-4661-AB87-25DC308D144A}"/>
    <cellStyle name="Vírgula 2 2 3 2 2 2" xfId="2098" xr:uid="{37F623C6-1EC5-4821-B7C3-39BDD15CD41F}"/>
    <cellStyle name="Vírgula 2 2 3 2 2 2 2" xfId="2099" xr:uid="{E69EAD3C-1987-4D4D-BA46-036C650CECD0}"/>
    <cellStyle name="Vírgula 2 2 3 2 2 3" xfId="2100" xr:uid="{607E55A7-F9F1-4D5E-A23F-A08D3E4F744C}"/>
    <cellStyle name="Vírgula 2 2 3 2 2 3 2" xfId="2101" xr:uid="{A0AE4760-636B-4558-9F43-313A3E75BD57}"/>
    <cellStyle name="Vírgula 2 2 3 2 2 4" xfId="2102" xr:uid="{471D64AB-6441-4C89-93EA-8EF0999B85E5}"/>
    <cellStyle name="Vírgula 2 2 3 2 2 5" xfId="2103" xr:uid="{7453962F-9BE2-46FA-B419-7759C8CF3EB3}"/>
    <cellStyle name="Vírgula 2 2 3 2 2 6" xfId="4776" xr:uid="{D726E22B-3BDF-4BD1-8C50-3ECA252781F9}"/>
    <cellStyle name="Vírgula 2 2 3 2 3" xfId="2104" xr:uid="{FA9D2C98-94C2-4287-8130-98204AF8F5CF}"/>
    <cellStyle name="Vírgula 2 2 3 2 3 2" xfId="2105" xr:uid="{681865D4-5F31-47EE-BF92-FE237431E779}"/>
    <cellStyle name="Vírgula 2 2 3 2 4" xfId="2106" xr:uid="{36936C9D-2A1A-4A3D-88E9-8E477A5471BE}"/>
    <cellStyle name="Vírgula 2 2 3 2 4 2" xfId="2107" xr:uid="{18B7B345-097B-4442-88B1-C5E976116ED0}"/>
    <cellStyle name="Vírgula 2 2 3 2 5" xfId="2108" xr:uid="{F13B1664-5F4A-418C-9F35-42AADD3510FF}"/>
    <cellStyle name="Vírgula 2 2 3 2 6" xfId="2109" xr:uid="{F5BCFCC4-D327-441A-B40B-0D4ED51D63A9}"/>
    <cellStyle name="Vírgula 2 2 3 2 7" xfId="4775" xr:uid="{1ABA261D-BC50-4B25-A426-CF690AE58B62}"/>
    <cellStyle name="Vírgula 2 2 3 3" xfId="2110" xr:uid="{5D796763-B83E-41B3-A566-510E55A6FBF9}"/>
    <cellStyle name="Vírgula 2 2 3 3 2" xfId="2111" xr:uid="{34140D25-9293-4AA2-8855-4FCDC307CFB6}"/>
    <cellStyle name="Vírgula 2 2 3 3 2 2" xfId="2112" xr:uid="{A3F58D85-910C-45CF-9F17-A7284B8C8BDB}"/>
    <cellStyle name="Vírgula 2 2 3 3 3" xfId="2113" xr:uid="{99AE0239-3B72-4249-A8B1-F7DA0771629E}"/>
    <cellStyle name="Vírgula 2 2 3 3 3 2" xfId="2114" xr:uid="{1392A41D-1552-4BA9-A991-C8C108A3699E}"/>
    <cellStyle name="Vírgula 2 2 3 3 4" xfId="2115" xr:uid="{C2ADC360-9FB5-45C8-9082-97A5524B1716}"/>
    <cellStyle name="Vírgula 2 2 3 3 5" xfId="2116" xr:uid="{694FDE9E-A0BF-42E6-A528-34796EF84235}"/>
    <cellStyle name="Vírgula 2 2 3 3 6" xfId="4777" xr:uid="{5CEDF9A8-DE25-442A-BDA6-BE36BE994C25}"/>
    <cellStyle name="Vírgula 2 2 3 4" xfId="2117" xr:uid="{9B370AEE-1933-4579-AF6F-BE30EDE21F49}"/>
    <cellStyle name="Vírgula 2 2 3 4 2" xfId="2118" xr:uid="{D6430939-2E7A-4393-AC73-B153986AE76B}"/>
    <cellStyle name="Vírgula 2 2 3 4 2 2" xfId="2119" xr:uid="{17CC1D7B-08A1-4F29-B03E-F56D75973DB9}"/>
    <cellStyle name="Vírgula 2 2 3 4 3" xfId="2120" xr:uid="{9B11EB4D-8728-40F3-A518-1ED840C64FD1}"/>
    <cellStyle name="Vírgula 2 2 3 4 3 2" xfId="2121" xr:uid="{26326457-E963-41FC-B65D-860B3C74C1A9}"/>
    <cellStyle name="Vírgula 2 2 3 4 4" xfId="2122" xr:uid="{0C737312-B697-4522-9176-DF65DE690F72}"/>
    <cellStyle name="Vírgula 2 2 3 4 5" xfId="2123" xr:uid="{BD45EC3A-9980-4002-85FB-95BEAF3B70E2}"/>
    <cellStyle name="Vírgula 2 2 3 5" xfId="2124" xr:uid="{1F3939D6-331E-4D11-AA46-B2C11A3BAA1A}"/>
    <cellStyle name="Vírgula 2 2 3 5 2" xfId="2125" xr:uid="{BC322E92-0B50-4624-AD50-F0957B445F53}"/>
    <cellStyle name="Vírgula 2 2 3 6" xfId="2126" xr:uid="{8E8BAD84-33F4-4C8E-A030-DAB5DEEF5F02}"/>
    <cellStyle name="Vírgula 2 2 3 6 2" xfId="2127" xr:uid="{F4C1FC13-E355-49F7-A670-34E95807F189}"/>
    <cellStyle name="Vírgula 2 2 3 7" xfId="2128" xr:uid="{25E6564D-EB77-4961-A7B7-ECCD770B735D}"/>
    <cellStyle name="Vírgula 2 2 3 8" xfId="2129" xr:uid="{D1F74B3D-290C-4791-9018-FAA93056AF42}"/>
    <cellStyle name="Vírgula 2 2 3 9" xfId="2130" xr:uid="{09C1E6C7-99EF-45B3-9595-1B2060397775}"/>
    <cellStyle name="Vírgula 2 2 4" xfId="2131" xr:uid="{C4A9EB8F-94D5-41F2-906E-186722D85667}"/>
    <cellStyle name="Vírgula 2 2 4 2" xfId="2132" xr:uid="{96E34954-0132-40CF-946D-3AE39C5F03A3}"/>
    <cellStyle name="Vírgula 2 2 4 2 2" xfId="2133" xr:uid="{381D61DE-EB51-4665-B2CA-A49439A48CB4}"/>
    <cellStyle name="Vírgula 2 2 4 2 3" xfId="4779" xr:uid="{FEC9D939-B66A-4A3B-B489-2604FCC05965}"/>
    <cellStyle name="Vírgula 2 2 4 3" xfId="2134" xr:uid="{ED30E9C2-8F3D-4815-B410-281A02D72B60}"/>
    <cellStyle name="Vírgula 2 2 4 3 2" xfId="2135" xr:uid="{9CA71B6D-B382-40A8-9E37-ADC894911C35}"/>
    <cellStyle name="Vírgula 2 2 4 4" xfId="2136" xr:uid="{F784264C-3048-426B-960F-A87182441EA6}"/>
    <cellStyle name="Vírgula 2 2 4 5" xfId="2137" xr:uid="{53A4AFC9-95E9-4216-9060-1D250E6CF64C}"/>
    <cellStyle name="Vírgula 2 2 4 6" xfId="4778" xr:uid="{685F0B7D-A753-47C9-A62C-8A365BD2F4A0}"/>
    <cellStyle name="Vírgula 2 2 5" xfId="2138" xr:uid="{0649EDFB-2F5E-4FDE-8744-8AEFF211B118}"/>
    <cellStyle name="Vírgula 2 2 5 2" xfId="2139" xr:uid="{8A8D50C9-469B-42B7-967C-B81462360974}"/>
    <cellStyle name="Vírgula 2 2 5 2 2" xfId="4781" xr:uid="{3A32957E-072F-4B80-A969-CD4A2E625AFF}"/>
    <cellStyle name="Vírgula 2 2 5 3" xfId="4780" xr:uid="{587D0F27-1218-4720-907B-AEB002397A66}"/>
    <cellStyle name="Vírgula 2 2 6" xfId="2140" xr:uid="{BD9B5CC4-1267-497D-9ABD-9C5E5DEC854D}"/>
    <cellStyle name="Vírgula 2 2 6 2" xfId="2141" xr:uid="{FC19A491-D9E1-4762-8F41-27906587FAFF}"/>
    <cellStyle name="Vírgula 2 2 6 2 2" xfId="4783" xr:uid="{56C4D50E-238E-4A62-BD39-3642CBDBF5AB}"/>
    <cellStyle name="Vírgula 2 2 6 3" xfId="4782" xr:uid="{AD165248-4FD3-4585-B396-E411860FD599}"/>
    <cellStyle name="Vírgula 2 2 7" xfId="2142" xr:uid="{44BD4E9D-1E62-4C70-A292-3AB2B3116F9D}"/>
    <cellStyle name="Vírgula 2 2 7 2" xfId="4785" xr:uid="{7268044D-C5A6-4D90-92F0-22DE173A4465}"/>
    <cellStyle name="Vírgula 2 2 7 3" xfId="4784" xr:uid="{89D88095-593B-496A-8F73-708FB1FE9E2F}"/>
    <cellStyle name="Vírgula 2 2 8" xfId="2143" xr:uid="{1EFC6471-9DE6-43F9-8F03-17F9CC85F9F3}"/>
    <cellStyle name="Vírgula 2 2 8 2" xfId="4786" xr:uid="{2F013755-C415-4BFA-ABF3-BC9FE8A0D1FF}"/>
    <cellStyle name="Vírgula 2 2 9" xfId="4755" xr:uid="{0CBD7B70-0978-46D7-93CC-8BE900E4B080}"/>
    <cellStyle name="Vírgula 2 3" xfId="2144" xr:uid="{139C265D-08E0-48AF-9093-7A9D79E9291E}"/>
    <cellStyle name="Vírgula 2 3 2" xfId="2145" xr:uid="{A31A1401-97FA-4E48-903E-A03BB091ABAA}"/>
    <cellStyle name="Vírgula 2 3 2 2" xfId="2146" xr:uid="{1B5DE670-6F33-4505-AD04-37A8A1966511}"/>
    <cellStyle name="Vírgula 2 3 2 2 2" xfId="2147" xr:uid="{CD94ACB0-D6EE-4728-893B-CC3EB2202CC4}"/>
    <cellStyle name="Vírgula 2 3 2 2 2 2" xfId="2148" xr:uid="{9F9A863E-94B2-44E4-A908-29F47FCEA705}"/>
    <cellStyle name="Vírgula 2 3 2 2 2 3" xfId="4790" xr:uid="{B4497CB8-2BC7-4001-94FD-990F61063181}"/>
    <cellStyle name="Vírgula 2 3 2 2 3" xfId="2149" xr:uid="{5C1FB85D-5105-43C6-A919-3E9B7E70962C}"/>
    <cellStyle name="Vírgula 2 3 2 2 3 2" xfId="2150" xr:uid="{C00779E5-3EBC-41D3-A1DB-BD26C735623D}"/>
    <cellStyle name="Vírgula 2 3 2 2 4" xfId="2151" xr:uid="{58EF94EF-73F6-42CF-A6EF-AB4AFDA4F1E7}"/>
    <cellStyle name="Vírgula 2 3 2 2 5" xfId="2152" xr:uid="{49B824FC-4818-4ED4-BF8A-554C18509490}"/>
    <cellStyle name="Vírgula 2 3 2 2 6" xfId="4789" xr:uid="{9C5F4829-BCA4-4ACB-A6DC-EEA24B09CE7D}"/>
    <cellStyle name="Vírgula 2 3 2 3" xfId="2153" xr:uid="{54FBF164-1E32-455F-B1BF-B050FA30EAA0}"/>
    <cellStyle name="Vírgula 2 3 2 3 2" xfId="2154" xr:uid="{EF88C572-5511-4D4A-9053-D263ED815176}"/>
    <cellStyle name="Vírgula 2 3 2 3 2 2" xfId="2155" xr:uid="{80E64966-16A0-4A0D-9AE4-0FACCB9C0C92}"/>
    <cellStyle name="Vírgula 2 3 2 3 3" xfId="2156" xr:uid="{C9BCCD5E-D919-4147-AC08-B9CF25FD2EA9}"/>
    <cellStyle name="Vírgula 2 3 2 3 3 2" xfId="2157" xr:uid="{8EA72427-B129-47ED-AFB4-2EF49CB9D0AA}"/>
    <cellStyle name="Vírgula 2 3 2 3 4" xfId="2158" xr:uid="{21474CE6-1984-4C2E-9DAA-49D30D326864}"/>
    <cellStyle name="Vírgula 2 3 2 3 5" xfId="2159" xr:uid="{78697F0E-CAC8-4824-96DC-E5A23A922795}"/>
    <cellStyle name="Vírgula 2 3 2 3 6" xfId="4791" xr:uid="{5C1C7DAA-E15E-4951-81F8-0E2991289033}"/>
    <cellStyle name="Vírgula 2 3 2 4" xfId="2160" xr:uid="{FF00522E-32BA-4AC9-9064-A8ECF8A9BCB5}"/>
    <cellStyle name="Vírgula 2 3 2 4 2" xfId="2161" xr:uid="{44BA1CF6-F1A9-4E27-96D7-2EA6D51E6C6E}"/>
    <cellStyle name="Vírgula 2 3 2 5" xfId="2162" xr:uid="{2763E53E-719C-4167-AC9D-2E43157859E0}"/>
    <cellStyle name="Vírgula 2 3 2 5 2" xfId="2163" xr:uid="{DCF9050D-B4E2-440F-9E7B-B7EFDE71A0FA}"/>
    <cellStyle name="Vírgula 2 3 2 6" xfId="2164" xr:uid="{5B51C9B9-553A-4269-8D20-4D9E256CE939}"/>
    <cellStyle name="Vírgula 2 3 2 7" xfId="2165" xr:uid="{A0F3DD9F-FC6B-4DEA-9193-E009769E60E3}"/>
    <cellStyle name="Vírgula 2 3 2 8" xfId="2166" xr:uid="{BBCBED63-68C3-4D2F-906B-6846AC6D0EE0}"/>
    <cellStyle name="Vírgula 2 3 2 9" xfId="4788" xr:uid="{5FF1B7DF-E718-4D7B-9C45-325A7F660A63}"/>
    <cellStyle name="Vírgula 2 3 3" xfId="2167" xr:uid="{0654ECFC-D148-484C-B379-6D6A8640D3BF}"/>
    <cellStyle name="Vírgula 2 3 3 2" xfId="2168" xr:uid="{209B6AD2-1624-49AD-802E-4594E9B917F8}"/>
    <cellStyle name="Vírgula 2 3 3 2 2" xfId="2169" xr:uid="{0EA9CDD4-5B2C-4230-AEE7-943895ED65EE}"/>
    <cellStyle name="Vírgula 2 3 3 2 2 2" xfId="2170" xr:uid="{D9DCF14F-D1F3-4545-8706-C4DA1E80FFF6}"/>
    <cellStyle name="Vírgula 2 3 3 2 3" xfId="2171" xr:uid="{86B827B2-7B96-4CB3-B096-540A683D351E}"/>
    <cellStyle name="Vírgula 2 3 3 2 3 2" xfId="2172" xr:uid="{8110DE27-910E-4B08-B297-BF3544CA5861}"/>
    <cellStyle name="Vírgula 2 3 3 2 4" xfId="2173" xr:uid="{C2CB57FA-0AA1-41CC-88D1-171CAF4F35B4}"/>
    <cellStyle name="Vírgula 2 3 3 2 5" xfId="2174" xr:uid="{3FF60BD4-0377-4F2D-A4D4-137D8CF2148D}"/>
    <cellStyle name="Vírgula 2 3 3 2 6" xfId="4793" xr:uid="{66936C3E-9E20-41BC-A9D6-0B235391E000}"/>
    <cellStyle name="Vírgula 2 3 3 3" xfId="2175" xr:uid="{52FB6E87-0CA0-40F3-8781-74BD31D11F77}"/>
    <cellStyle name="Vírgula 2 3 3 3 2" xfId="2176" xr:uid="{1FD4498C-FF42-46CA-ACBD-ADB48CB883B2}"/>
    <cellStyle name="Vírgula 2 3 3 3 2 2" xfId="2177" xr:uid="{4884293A-A635-41A2-989F-261ECD636D1C}"/>
    <cellStyle name="Vírgula 2 3 3 3 3" xfId="2178" xr:uid="{AF9E6C7D-A5CE-482C-9B34-CF1A8119E784}"/>
    <cellStyle name="Vírgula 2 3 3 3 3 2" xfId="2179" xr:uid="{CBB8903E-5D01-47E8-884E-A59C37F0805D}"/>
    <cellStyle name="Vírgula 2 3 3 3 4" xfId="2180" xr:uid="{D6025396-3421-40C4-AB99-0A3D8481DB00}"/>
    <cellStyle name="Vírgula 2 3 3 3 5" xfId="2181" xr:uid="{A19E8D85-2A42-4E88-980D-A1C04BC82DA5}"/>
    <cellStyle name="Vírgula 2 3 3 4" xfId="2182" xr:uid="{EF9DBB88-CCDF-4396-B432-25573ED87A9D}"/>
    <cellStyle name="Vírgula 2 3 3 4 2" xfId="2183" xr:uid="{1C048FE9-EB54-4C00-A814-DDCE71D4CB45}"/>
    <cellStyle name="Vírgula 2 3 3 5" xfId="2184" xr:uid="{5C219673-76FF-4032-946B-9A92C8816F94}"/>
    <cellStyle name="Vírgula 2 3 3 5 2" xfId="2185" xr:uid="{35A00EA9-0ABC-4A7E-86A1-88338A9254BB}"/>
    <cellStyle name="Vírgula 2 3 3 6" xfId="2186" xr:uid="{E44FCFE2-0839-4185-ACD1-59D8C8ADA67A}"/>
    <cellStyle name="Vírgula 2 3 3 7" xfId="2187" xr:uid="{DF155712-3368-4326-8527-A80874F3AF01}"/>
    <cellStyle name="Vírgula 2 3 3 8" xfId="4792" xr:uid="{170DFE4C-F375-43D1-8C7B-54DECA4DCC2D}"/>
    <cellStyle name="Vírgula 2 3 4" xfId="2188" xr:uid="{21E2A2AF-C34C-4633-8502-19E5419AE598}"/>
    <cellStyle name="Vírgula 2 3 4 2" xfId="2189" xr:uid="{10A8DD46-C5D6-4215-A279-82184A804528}"/>
    <cellStyle name="Vírgula 2 3 4 2 2" xfId="4795" xr:uid="{68EA6F60-8DCE-4B85-8198-5734BD3D09D2}"/>
    <cellStyle name="Vírgula 2 3 4 3" xfId="4794" xr:uid="{880AB871-F7E3-4B3E-9B83-75258D400A47}"/>
    <cellStyle name="Vírgula 2 3 5" xfId="2190" xr:uid="{847B065A-F859-4A54-870C-151A6EA71EF1}"/>
    <cellStyle name="Vírgula 2 3 5 2" xfId="2191" xr:uid="{E03B5337-AD06-4913-B292-27A985525DC0}"/>
    <cellStyle name="Vírgula 2 3 5 2 2" xfId="4797" xr:uid="{9B9D36E2-7037-4EA0-914B-CDCFCCB632FA}"/>
    <cellStyle name="Vírgula 2 3 5 3" xfId="4796" xr:uid="{0F96DAFB-36F1-42EC-A6B0-42846CCB2F89}"/>
    <cellStyle name="Vírgula 2 3 6" xfId="2192" xr:uid="{04E906A8-3B55-47DB-B212-B2864B6CDF81}"/>
    <cellStyle name="Vírgula 2 3 6 2" xfId="4798" xr:uid="{DBC16ABB-2244-43CA-86B6-BCB19BB7C7BC}"/>
    <cellStyle name="Vírgula 2 3 7" xfId="2193" xr:uid="{B3D5145C-4E07-4590-AA2B-F621D8152D0E}"/>
    <cellStyle name="Vírgula 2 3 8" xfId="4787" xr:uid="{5CDA6F71-BEFE-4820-8567-940934DDD292}"/>
    <cellStyle name="Vírgula 2 4" xfId="2194" xr:uid="{254F4A81-E9A6-4AEE-94EF-C51F51BB73CF}"/>
    <cellStyle name="Vírgula 2 4 2" xfId="2195" xr:uid="{C43C1003-3650-4FA6-9BEB-AEF1A8FD7EEA}"/>
    <cellStyle name="Vírgula 2 4 2 2" xfId="2196" xr:uid="{4AF87C6E-4A52-48EF-8E76-9D7F5718A787}"/>
    <cellStyle name="Vírgula 2 4 2 2 2" xfId="4801" xr:uid="{5CD306BF-7C21-4DD6-9DFF-C93E4C6E96B9}"/>
    <cellStyle name="Vírgula 2 4 2 3" xfId="4800" xr:uid="{F54671ED-27F0-4602-8D5A-A13E78C4CD7C}"/>
    <cellStyle name="Vírgula 2 4 3" xfId="2197" xr:uid="{80059763-A26A-4FF6-B100-145B9DFF6B2A}"/>
    <cellStyle name="Vírgula 2 4 3 2" xfId="2198" xr:uid="{735E9D24-90A8-4A7D-AF05-F262ACAED5A4}"/>
    <cellStyle name="Vírgula 2 4 3 3" xfId="4802" xr:uid="{856799FE-3F34-49D6-A7A6-7B2FA68EB344}"/>
    <cellStyle name="Vírgula 2 4 4" xfId="2199" xr:uid="{53ECEB16-6928-4275-B488-25DB30A2A82A}"/>
    <cellStyle name="Vírgula 2 4 5" xfId="2200" xr:uid="{56C8945A-C3EA-4ADD-A00C-22BDAA95FCD5}"/>
    <cellStyle name="Vírgula 2 4 6" xfId="2201" xr:uid="{44370DD3-799B-4AD4-901D-CE59204DC756}"/>
    <cellStyle name="Vírgula 2 4 7" xfId="4799" xr:uid="{8616CB51-A9FB-435E-AB77-675E2B9F5792}"/>
    <cellStyle name="Vírgula 2 5" xfId="2202" xr:uid="{88B16A09-2009-4EE5-BDE0-0D8F8BE3ED47}"/>
    <cellStyle name="Vírgula 2 5 2" xfId="2203" xr:uid="{A8D9CD4B-0CF7-4A65-936D-ED4359AE6EC1}"/>
    <cellStyle name="Vírgula 2 5 2 2" xfId="2204" xr:uid="{0BC79F10-8876-4ADD-B75A-F6BDDAB8C0E5}"/>
    <cellStyle name="Vírgula 2 5 2 3" xfId="4804" xr:uid="{4DE8244B-9F14-4F60-B0F2-261AB480D120}"/>
    <cellStyle name="Vírgula 2 5 3" xfId="2205" xr:uid="{1CEE0E56-6365-4C38-8A43-84B25D446384}"/>
    <cellStyle name="Vírgula 2 5 3 2" xfId="2206" xr:uid="{C6347C8D-A897-41DD-B2D8-E8199096EAF0}"/>
    <cellStyle name="Vírgula 2 5 4" xfId="2207" xr:uid="{09D3C741-1E95-425D-A7E7-501E2180DD53}"/>
    <cellStyle name="Vírgula 2 5 5" xfId="2208" xr:uid="{7FCF8347-A6B5-47C7-8ECD-0333777F1F62}"/>
    <cellStyle name="Vírgula 2 5 6" xfId="2209" xr:uid="{C05B33D5-BB53-48C1-B19C-67243B4D6E06}"/>
    <cellStyle name="Vírgula 2 5 7" xfId="4803" xr:uid="{01F591A7-4643-41DB-886A-96F9DD24EEDF}"/>
    <cellStyle name="Vírgula 2 6" xfId="2210" xr:uid="{76C4E3E4-BFDB-490C-9EAA-695FC3B70EA4}"/>
    <cellStyle name="Vírgula 2 6 2" xfId="4806" xr:uid="{0E3E56A6-EFC2-404A-B73E-9F03732244A2}"/>
    <cellStyle name="Vírgula 2 6 3" xfId="4805" xr:uid="{9C5F8D9A-4A87-4E40-B63E-4BBE49B6D184}"/>
    <cellStyle name="Vírgula 2 7" xfId="2211" xr:uid="{0C1A9DF4-FD48-4324-B854-0BDCA0C235D1}"/>
    <cellStyle name="Vírgula 2 7 2" xfId="4808" xr:uid="{12DE4226-8AE1-42CF-A30A-487D60DE2EFF}"/>
    <cellStyle name="Vírgula 2 7 3" xfId="4807" xr:uid="{055FE18B-AF89-4863-AA35-7840C1988811}"/>
    <cellStyle name="Vírgula 2 8" xfId="4809" xr:uid="{43DE33D9-3C9F-4CE8-B9AF-083B3133895B}"/>
    <cellStyle name="Vírgula 2 8 2" xfId="4810" xr:uid="{6D49CF27-D145-4F38-8DFE-4659FCDD4A86}"/>
    <cellStyle name="Vírgula 2 8 3" xfId="5215" xr:uid="{5A1BDAA0-5650-48A8-906E-1F9A69A2B812}"/>
    <cellStyle name="Vírgula 2 9" xfId="4811" xr:uid="{84506824-4D23-4E54-B51D-BDE126376E73}"/>
    <cellStyle name="Vírgula 3" xfId="2212" xr:uid="{DE3DD115-FFDE-4689-A407-91EDC5A0C80C}"/>
    <cellStyle name="Vírgula 3 2" xfId="2213" xr:uid="{DE142E4C-7A31-4106-A7FB-E5488D5527B1}"/>
    <cellStyle name="Vírgula 3 2 10" xfId="4813" xr:uid="{28E6B468-1A94-48BE-A18F-8FCDC8251F54}"/>
    <cellStyle name="Vírgula 3 2 2" xfId="2214" xr:uid="{AFA568BD-A95F-4409-959C-2D5B897A5E26}"/>
    <cellStyle name="Vírgula 3 2 2 10" xfId="2215" xr:uid="{5E8EE44B-1365-431E-B7CD-0E6C0D43FA63}"/>
    <cellStyle name="Vírgula 3 2 2 10 2" xfId="33" xr:uid="{E2A3B59E-B730-4AC5-A6B7-9B5E5A66D243}"/>
    <cellStyle name="Vírgula 3 2 2 10 2 2" xfId="2216" xr:uid="{18B415A9-2AD1-49C3-B2E6-3C21509F31B3}"/>
    <cellStyle name="Vírgula 3 2 2 10 2 2 2" xfId="4817" xr:uid="{47AF4563-3251-4298-960A-0E3B9238D594}"/>
    <cellStyle name="Vírgula 3 2 2 10 2 3" xfId="4816" xr:uid="{C500515F-384B-494F-8045-55C66DD72EB1}"/>
    <cellStyle name="Vírgula 3 2 2 10 3" xfId="4818" xr:uid="{6366C547-EB12-479C-A79F-8F755F56DBFE}"/>
    <cellStyle name="Vírgula 3 2 2 10 4" xfId="4815" xr:uid="{5E427FA6-C3C2-494B-AF53-960A5DF2DD0C}"/>
    <cellStyle name="Vírgula 3 2 2 11" xfId="4819" xr:uid="{B7D5342B-ACBA-4FD6-A455-6F8157B8B579}"/>
    <cellStyle name="Vírgula 3 2 2 12" xfId="4814" xr:uid="{DF76097A-D546-432B-90AE-7E0BF3E5B0AD}"/>
    <cellStyle name="Vírgula 3 2 2 2" xfId="2217" xr:uid="{1FDA9E88-5781-4AF3-8910-735AEC5B29C7}"/>
    <cellStyle name="Vírgula 3 2 2 2 10" xfId="4821" xr:uid="{A9A84010-11D8-46ED-AFD2-2AAB43972933}"/>
    <cellStyle name="Vírgula 3 2 2 2 10 2" xfId="4822" xr:uid="{6E22A5B8-441C-44B1-8025-EF35E7165727}"/>
    <cellStyle name="Vírgula 3 2 2 2 10 2 2" xfId="4823" xr:uid="{EA2AC6F1-D03B-43C5-A206-95FBA9DF0A28}"/>
    <cellStyle name="Vírgula 3 2 2 2 10 3" xfId="4824" xr:uid="{1A342F3C-C02D-432E-9446-5E72C4455681}"/>
    <cellStyle name="Vírgula 3 2 2 2 11" xfId="4825" xr:uid="{31E0116A-2CF2-422A-8E9F-9040D97CAFD2}"/>
    <cellStyle name="Vírgula 3 2 2 2 11 2" xfId="4826" xr:uid="{C75C4FE2-6D2E-49ED-AF93-E42E7EFFCB73}"/>
    <cellStyle name="Vírgula 3 2 2 2 12" xfId="4827" xr:uid="{3E5657DE-3173-49C6-8DE3-FEE8B09DA6DD}"/>
    <cellStyle name="Vírgula 3 2 2 2 12 2" xfId="4828" xr:uid="{849E0650-EE73-4E7D-8882-8431B546179A}"/>
    <cellStyle name="Vírgula 3 2 2 2 13" xfId="4829" xr:uid="{5AA3DAA9-8707-439B-96F0-8CACA019694F}"/>
    <cellStyle name="Vírgula 3 2 2 2 14" xfId="4820" xr:uid="{229C8810-586A-45D3-9AD7-D1CF09EADFAE}"/>
    <cellStyle name="Vírgula 3 2 2 2 2" xfId="2218" xr:uid="{C214E06A-E8D4-4427-AD01-6AF81E0246C5}"/>
    <cellStyle name="Vírgula 3 2 2 2 2 10" xfId="4831" xr:uid="{8D7A4698-7844-40AB-9724-81CB16A35795}"/>
    <cellStyle name="Vírgula 3 2 2 2 2 10 2" xfId="4832" xr:uid="{8C22F027-64B3-414F-AA7F-892E2085C90D}"/>
    <cellStyle name="Vírgula 3 2 2 2 2 11" xfId="4833" xr:uid="{7ADBD3D5-23C1-4759-BF67-3C0BFD456E82}"/>
    <cellStyle name="Vírgula 3 2 2 2 2 11 2" xfId="4834" xr:uid="{981503C4-DC0D-4FF7-B654-F6F4F7427FE1}"/>
    <cellStyle name="Vírgula 3 2 2 2 2 12" xfId="4835" xr:uid="{B7A60086-32FA-4494-905C-8ACC1E9F09CA}"/>
    <cellStyle name="Vírgula 3 2 2 2 2 13" xfId="4830" xr:uid="{8ADDD6BC-3DC0-4D2D-911D-E44B0E47863F}"/>
    <cellStyle name="Vírgula 3 2 2 2 2 2" xfId="2219" xr:uid="{439EF274-265C-4AFC-9720-6AF73E340252}"/>
    <cellStyle name="Vírgula 3 2 2 2 2 2 2" xfId="4837" xr:uid="{9CE8D6C1-C23A-4837-8EFB-92ED7BF00CA2}"/>
    <cellStyle name="Vírgula 3 2 2 2 2 2 2 2" xfId="4838" xr:uid="{65998CE8-2EC4-402E-8AC3-A88C4630FA12}"/>
    <cellStyle name="Vírgula 3 2 2 2 2 2 2 2 2" xfId="4839" xr:uid="{AFECC9EE-02F9-456E-96AF-15F10FC4E94A}"/>
    <cellStyle name="Vírgula 3 2 2 2 2 2 2 3" xfId="4840" xr:uid="{A0477E14-2AF0-4030-9E71-57E5E19F2D44}"/>
    <cellStyle name="Vírgula 3 2 2 2 2 2 3" xfId="4841" xr:uid="{0967D6EA-4671-451C-B3F2-A69D3067B6CE}"/>
    <cellStyle name="Vírgula 3 2 2 2 2 2 3 2" xfId="4842" xr:uid="{258D4214-B72B-4688-B649-8D0A0287EB08}"/>
    <cellStyle name="Vírgula 3 2 2 2 2 2 3 2 2" xfId="4843" xr:uid="{EA3BF1B9-DC26-4C6C-B6A6-7CDFBE9FF0F1}"/>
    <cellStyle name="Vírgula 3 2 2 2 2 2 3 3" xfId="4844" xr:uid="{4BC6E793-8256-4C32-96E7-6431A2AEC1F3}"/>
    <cellStyle name="Vírgula 3 2 2 2 2 2 4" xfId="4845" xr:uid="{BC79E0D8-B93E-4480-9ECE-155C77F43EE5}"/>
    <cellStyle name="Vírgula 3 2 2 2 2 2 4 2" xfId="4846" xr:uid="{79895AB9-CF3C-4A5E-AF17-1549254DE437}"/>
    <cellStyle name="Vírgula 3 2 2 2 2 2 4 2 2" xfId="4847" xr:uid="{8DC15252-B435-41C1-AFB2-2CC80A36B055}"/>
    <cellStyle name="Vírgula 3 2 2 2 2 2 4 3" xfId="4848" xr:uid="{9B25C38D-561A-49B4-95C8-A8663C5818F6}"/>
    <cellStyle name="Vírgula 3 2 2 2 2 2 5" xfId="4849" xr:uid="{B927FF39-4607-425A-99AF-1DED6340385B}"/>
    <cellStyle name="Vírgula 3 2 2 2 2 2 5 2" xfId="4850" xr:uid="{E156C775-E0A2-47A8-9E76-5414B913616B}"/>
    <cellStyle name="Vírgula 3 2 2 2 2 2 5 2 2" xfId="4851" xr:uid="{732F7319-3486-4B79-9A66-872E0F106D05}"/>
    <cellStyle name="Vírgula 3 2 2 2 2 2 5 3" xfId="4852" xr:uid="{58DCBB1A-FC48-4599-85A6-DA196EE12B1D}"/>
    <cellStyle name="Vírgula 3 2 2 2 2 2 6" xfId="4853" xr:uid="{D6595679-49CF-4835-B8B6-74E7D6DCE04F}"/>
    <cellStyle name="Vírgula 3 2 2 2 2 2 6 2" xfId="4854" xr:uid="{888F7E0D-210E-4A43-B010-F14A55294BB0}"/>
    <cellStyle name="Vírgula 3 2 2 2 2 2 7" xfId="4855" xr:uid="{9EF24B06-037E-465F-BE8D-19E9CC0D1436}"/>
    <cellStyle name="Vírgula 3 2 2 2 2 2 8" xfId="4836" xr:uid="{80241824-FAAC-4A14-B172-4B12046467DD}"/>
    <cellStyle name="Vírgula 3 2 2 2 2 3" xfId="2220" xr:uid="{ACFD89BE-1DCA-4992-83DA-FD97CC7DE97D}"/>
    <cellStyle name="Vírgula 3 2 2 2 2 3 2" xfId="4857" xr:uid="{81B76A18-22A7-4B0D-A27B-408F4CBE23FA}"/>
    <cellStyle name="Vírgula 3 2 2 2 2 3 2 2" xfId="4858" xr:uid="{43E83265-0CF6-4922-BC74-D006FECB6283}"/>
    <cellStyle name="Vírgula 3 2 2 2 2 3 2 2 2" xfId="4859" xr:uid="{493E69AB-F74F-493D-8918-95E7D4A85194}"/>
    <cellStyle name="Vírgula 3 2 2 2 2 3 2 3" xfId="4860" xr:uid="{5D22D07B-8ECB-4864-92CF-60249673D7D2}"/>
    <cellStyle name="Vírgula 3 2 2 2 2 3 3" xfId="4861" xr:uid="{FD8CA938-799B-46E1-AA32-03C7A606EE26}"/>
    <cellStyle name="Vírgula 3 2 2 2 2 3 3 2" xfId="4862" xr:uid="{06E78D8E-3231-4AB2-B595-C0EF00947A8E}"/>
    <cellStyle name="Vírgula 3 2 2 2 2 3 3 2 2" xfId="4863" xr:uid="{14497B2C-B61B-4F40-B698-EE64EA4F587E}"/>
    <cellStyle name="Vírgula 3 2 2 2 2 3 3 3" xfId="4864" xr:uid="{7305ED5A-FA56-4962-9051-3F41C70D3094}"/>
    <cellStyle name="Vírgula 3 2 2 2 2 3 4" xfId="4865" xr:uid="{B64084C2-5F58-46E1-9DD1-656DE6AD6050}"/>
    <cellStyle name="Vírgula 3 2 2 2 2 3 4 2" xfId="4866" xr:uid="{1E50DDBA-0D4F-4DB3-8434-279538ED1FAC}"/>
    <cellStyle name="Vírgula 3 2 2 2 2 3 4 2 2" xfId="4867" xr:uid="{8ED5DBE2-8866-443E-8FD1-7881393A0821}"/>
    <cellStyle name="Vírgula 3 2 2 2 2 3 4 3" xfId="4868" xr:uid="{AD876B5C-422E-4B20-8E2E-EDC76BB919F2}"/>
    <cellStyle name="Vírgula 3 2 2 2 2 3 5" xfId="4869" xr:uid="{C46BA35A-49AD-4D00-AE9E-D4255FC76E80}"/>
    <cellStyle name="Vírgula 3 2 2 2 2 3 5 2" xfId="4870" xr:uid="{B608B515-5228-4987-9DCE-A40D1879CBDC}"/>
    <cellStyle name="Vírgula 3 2 2 2 2 3 5 2 2" xfId="4871" xr:uid="{2DADC224-0C04-493C-A309-BE22625F80F8}"/>
    <cellStyle name="Vírgula 3 2 2 2 2 3 5 3" xfId="4872" xr:uid="{1AF43128-8340-4594-8169-EB8178AC4463}"/>
    <cellStyle name="Vírgula 3 2 2 2 2 3 6" xfId="4873" xr:uid="{60FAB93D-06A6-49FB-8B28-AC14F60D9477}"/>
    <cellStyle name="Vírgula 3 2 2 2 2 3 6 2" xfId="4874" xr:uid="{63FC76BC-DE9C-4F7A-9C46-315B15773E30}"/>
    <cellStyle name="Vírgula 3 2 2 2 2 3 7" xfId="4875" xr:uid="{DF233440-3860-439F-84E0-9A811C668B4E}"/>
    <cellStyle name="Vírgula 3 2 2 2 2 3 8" xfId="4856" xr:uid="{5B368259-9147-472D-949C-1ACFF84671C6}"/>
    <cellStyle name="Vírgula 3 2 2 2 2 4" xfId="4876" xr:uid="{5BE8031B-56EB-4950-8320-97E5EAEAFF27}"/>
    <cellStyle name="Vírgula 3 2 2 2 2 4 2" xfId="4877" xr:uid="{B22BB9AB-D405-4EA3-865C-DAC9AE942DEF}"/>
    <cellStyle name="Vírgula 3 2 2 2 2 4 2 2" xfId="4878" xr:uid="{D6AD5901-74C2-4138-AA0A-B660DC1CD66F}"/>
    <cellStyle name="Vírgula 3 2 2 2 2 4 3" xfId="4879" xr:uid="{9CB43E3D-374B-4EEC-8758-82208CBAE676}"/>
    <cellStyle name="Vírgula 3 2 2 2 2 4 3 2" xfId="4880" xr:uid="{EB731D7D-40D0-44B3-AA1F-AC4029070F15}"/>
    <cellStyle name="Vírgula 3 2 2 2 2 4 4" xfId="4881" xr:uid="{36B0D3DB-4749-45EC-A9EB-FEE7D649E25B}"/>
    <cellStyle name="Vírgula 3 2 2 2 2 4 4 2" xfId="4882" xr:uid="{95A8BD9A-C22E-4C5D-AAF7-EC5BC7064986}"/>
    <cellStyle name="Vírgula 3 2 2 2 2 4 5" xfId="4883" xr:uid="{58226B09-1FB2-4919-AD48-BA03F36E662B}"/>
    <cellStyle name="Vírgula 3 2 2 2 2 4 5 2" xfId="4884" xr:uid="{C764B25B-AF95-4E50-8631-7CAB4587AE8D}"/>
    <cellStyle name="Vírgula 3 2 2 2 2 4 6" xfId="4885" xr:uid="{5DE96BD3-975A-4066-B7D5-A5E15103C59E}"/>
    <cellStyle name="Vírgula 3 2 2 2 2 5" xfId="4886" xr:uid="{DBB25FD1-206A-48E2-83D4-549CC466355F}"/>
    <cellStyle name="Vírgula 3 2 2 2 2 5 2" xfId="4887" xr:uid="{3F4B7156-CF24-44F3-9150-7CCEE2D868A6}"/>
    <cellStyle name="Vírgula 3 2 2 2 2 5 2 2" xfId="4888" xr:uid="{02A25F23-7E53-4BD6-BC84-B253C62431F2}"/>
    <cellStyle name="Vírgula 3 2 2 2 2 5 3" xfId="4889" xr:uid="{882A9A9F-F04B-4233-BFD7-AA19D04AED55}"/>
    <cellStyle name="Vírgula 3 2 2 2 2 6" xfId="4890" xr:uid="{3C1C449B-7FA7-467A-BF1B-33C45D88AF11}"/>
    <cellStyle name="Vírgula 3 2 2 2 2 6 2" xfId="4891" xr:uid="{8E8F3524-4DDE-4DFE-90D6-E5544F601440}"/>
    <cellStyle name="Vírgula 3 2 2 2 2 6 2 2" xfId="4892" xr:uid="{6EBDBE5D-A2A7-459D-B6FB-5854E9426A20}"/>
    <cellStyle name="Vírgula 3 2 2 2 2 6 3" xfId="4893" xr:uid="{8FDFFC8C-A497-4D1D-BECB-FBA8FE05DF45}"/>
    <cellStyle name="Vírgula 3 2 2 2 2 7" xfId="4894" xr:uid="{A333C4DB-0006-45E4-ABAA-B4617B9EC44D}"/>
    <cellStyle name="Vírgula 3 2 2 2 2 7 2" xfId="4895" xr:uid="{E22381DE-3B3A-43FF-BE58-6F345C499841}"/>
    <cellStyle name="Vírgula 3 2 2 2 2 7 2 2" xfId="4896" xr:uid="{34AF515F-67D1-4826-9ACE-A20110265652}"/>
    <cellStyle name="Vírgula 3 2 2 2 2 7 3" xfId="4897" xr:uid="{6BDCCE3E-10E9-49D7-A944-FFBE75FD54A7}"/>
    <cellStyle name="Vírgula 3 2 2 2 2 8" xfId="4898" xr:uid="{B561DA2F-F3E7-463C-986A-0AB06ABFA317}"/>
    <cellStyle name="Vírgula 3 2 2 2 2 8 2" xfId="4899" xr:uid="{3F6EAAB5-5CF4-412B-8592-020B46B94B06}"/>
    <cellStyle name="Vírgula 3 2 2 2 2 8 2 2" xfId="4900" xr:uid="{27D9D215-4CE3-4D8C-861B-D59C10C62C4C}"/>
    <cellStyle name="Vírgula 3 2 2 2 2 8 3" xfId="4901" xr:uid="{6396A238-3E83-4474-BD57-12B4A7A1AAD5}"/>
    <cellStyle name="Vírgula 3 2 2 2 2 9" xfId="4902" xr:uid="{CF564C3B-9AE9-433D-8120-5E0598EE865A}"/>
    <cellStyle name="Vírgula 3 2 2 2 2 9 2" xfId="4903" xr:uid="{D508CCE3-10BD-435F-AF52-24A512671E8D}"/>
    <cellStyle name="Vírgula 3 2 2 2 2 9 2 2" xfId="4904" xr:uid="{3A6A13A0-EA4B-48C1-9E92-FFB60266E1DB}"/>
    <cellStyle name="Vírgula 3 2 2 2 2 9 3" xfId="4905" xr:uid="{AE082E52-9247-4E2C-9F55-9CCB941B7638}"/>
    <cellStyle name="Vírgula 3 2 2 2 3" xfId="2221" xr:uid="{E63C6FCA-FD3E-4B6C-82DD-81B3194D8E7F}"/>
    <cellStyle name="Vírgula 3 2 2 2 3 2" xfId="2222" xr:uid="{6F31847A-233E-4E12-AAEF-FA5EF5D582E5}"/>
    <cellStyle name="Vírgula 3 2 2 2 3 2 2" xfId="4908" xr:uid="{8484A8DB-80F6-49E2-97AD-517B34B28D01}"/>
    <cellStyle name="Vírgula 3 2 2 2 3 2 2 2" xfId="4909" xr:uid="{F892FEF3-0941-49E9-A3F8-D9D2BC62E182}"/>
    <cellStyle name="Vírgula 3 2 2 2 3 2 2 2 2" xfId="4910" xr:uid="{C2E6AE3B-9E91-4DB3-9A4E-11B3AB41CB64}"/>
    <cellStyle name="Vírgula 3 2 2 2 3 2 2 3" xfId="4911" xr:uid="{A9127456-8DE1-43DE-8502-6CB75CA82D61}"/>
    <cellStyle name="Vírgula 3 2 2 2 3 2 3" xfId="4912" xr:uid="{409571E7-0F83-4F35-92E1-8C2FD3416E2E}"/>
    <cellStyle name="Vírgula 3 2 2 2 3 2 3 2" xfId="4913" xr:uid="{4F6B3EAA-2423-461A-819E-40EFF0145BF4}"/>
    <cellStyle name="Vírgula 3 2 2 2 3 2 4" xfId="4914" xr:uid="{D341580B-8102-48B8-98D0-39B0EE7A56D5}"/>
    <cellStyle name="Vírgula 3 2 2 2 3 2 4 2" xfId="4915" xr:uid="{8594FABB-B32A-4E85-BEAE-7D3C07F8BD20}"/>
    <cellStyle name="Vírgula 3 2 2 2 3 2 5" xfId="4916" xr:uid="{C378BD19-43B3-43E6-A062-9F04EFDA748F}"/>
    <cellStyle name="Vírgula 3 2 2 2 3 2 5 2" xfId="4917" xr:uid="{48134DD9-0183-462B-BCD9-D3C52E20D152}"/>
    <cellStyle name="Vírgula 3 2 2 2 3 2 6" xfId="4918" xr:uid="{32CCB125-B5C6-4075-AE1A-68DC3E54BE8F}"/>
    <cellStyle name="Vírgula 3 2 2 2 3 2 7" xfId="4907" xr:uid="{8CCF21D0-A476-4680-BD98-531639FAC4FB}"/>
    <cellStyle name="Vírgula 3 2 2 2 3 3" xfId="4919" xr:uid="{23E83BD0-833F-42D8-8706-F0AA8F50EFB4}"/>
    <cellStyle name="Vírgula 3 2 2 2 3 3 2" xfId="4920" xr:uid="{CE987FBE-BF74-4F55-B4FD-418406B120BC}"/>
    <cellStyle name="Vírgula 3 2 2 2 3 3 2 2" xfId="4921" xr:uid="{5886A500-FCB9-4D27-B1CC-4BB0E8F976F8}"/>
    <cellStyle name="Vírgula 3 2 2 2 3 3 3" xfId="4922" xr:uid="{5D7ADB5C-3409-488A-AB31-5FB79B76B3C6}"/>
    <cellStyle name="Vírgula 3 2 2 2 3 4" xfId="4923" xr:uid="{068DD033-979B-4E5F-8474-FACAF6149762}"/>
    <cellStyle name="Vírgula 3 2 2 2 3 4 2" xfId="4924" xr:uid="{672E445D-711C-4DD5-A367-74DB17B80951}"/>
    <cellStyle name="Vírgula 3 2 2 2 3 4 2 2" xfId="4925" xr:uid="{E377D3D0-53BA-43FA-85B0-F9A52EA8AB3E}"/>
    <cellStyle name="Vírgula 3 2 2 2 3 4 3" xfId="4926" xr:uid="{56BC59BB-DECB-4A8B-AE12-7FEC25FFB4AA}"/>
    <cellStyle name="Vírgula 3 2 2 2 3 5" xfId="4927" xr:uid="{6E8B7B32-F0B3-4953-9AA0-9477B32BA2F7}"/>
    <cellStyle name="Vírgula 3 2 2 2 3 5 2" xfId="4928" xr:uid="{DE2C7D72-3735-411E-8A85-FEF4DC03196E}"/>
    <cellStyle name="Vírgula 3 2 2 2 3 5 2 2" xfId="4929" xr:uid="{ECBBE943-7E89-4629-A07B-35CD07CAB078}"/>
    <cellStyle name="Vírgula 3 2 2 2 3 5 3" xfId="4930" xr:uid="{8928110B-4517-4171-94C2-D7A6C82F4945}"/>
    <cellStyle name="Vírgula 3 2 2 2 3 6" xfId="4931" xr:uid="{E80E8238-ABDA-4BEC-B222-A4D58576D3A9}"/>
    <cellStyle name="Vírgula 3 2 2 2 3 6 2" xfId="4932" xr:uid="{4500894A-1F60-4E62-80B7-DD91CE1EF380}"/>
    <cellStyle name="Vírgula 3 2 2 2 3 7" xfId="4933" xr:uid="{09FC1C30-6539-4A48-BBB4-568DF9D13924}"/>
    <cellStyle name="Vírgula 3 2 2 2 3 7 2" xfId="4934" xr:uid="{47CD558A-6AE0-4EE1-A323-625DD8471CF2}"/>
    <cellStyle name="Vírgula 3 2 2 2 3 8" xfId="4935" xr:uid="{33141878-B554-44C5-BBD0-98F1F523BD74}"/>
    <cellStyle name="Vírgula 3 2 2 2 3 9" xfId="4906" xr:uid="{D4D78540-B6F9-4FBD-AF8C-0DD3EDD4CDF3}"/>
    <cellStyle name="Vírgula 3 2 2 2 4" xfId="2223" xr:uid="{0667A511-1DAD-4E27-9549-69466812864C}"/>
    <cellStyle name="Vírgula 3 2 2 2 4 2" xfId="4937" xr:uid="{B8355FEF-6F19-4118-9DCA-00F8E0883058}"/>
    <cellStyle name="Vírgula 3 2 2 2 4 2 2" xfId="4938" xr:uid="{16030877-417D-4B01-8778-65FB865B9FD3}"/>
    <cellStyle name="Vírgula 3 2 2 2 4 2 2 2" xfId="4939" xr:uid="{2403D589-DD56-4905-AF7C-BF9B31C1533F}"/>
    <cellStyle name="Vírgula 3 2 2 2 4 2 3" xfId="4940" xr:uid="{E66CE867-ADB4-4B70-9F33-B862A076EE16}"/>
    <cellStyle name="Vírgula 3 2 2 2 4 3" xfId="4941" xr:uid="{25CC76DE-B0C5-4567-B166-E9A85ADEFF13}"/>
    <cellStyle name="Vírgula 3 2 2 2 4 3 2" xfId="4942" xr:uid="{600A814D-BAD4-4CFF-AB27-1E78D746CBC5}"/>
    <cellStyle name="Vírgula 3 2 2 2 4 3 2 2" xfId="4943" xr:uid="{21D63C1A-9829-4D61-8624-BF3B73AB3E20}"/>
    <cellStyle name="Vírgula 3 2 2 2 4 3 3" xfId="4944" xr:uid="{CB39EB23-5F8C-4991-99ED-0F84E551B4BE}"/>
    <cellStyle name="Vírgula 3 2 2 2 4 4" xfId="4945" xr:uid="{D24F9640-AEC8-4F8A-9CD8-895E903DE32D}"/>
    <cellStyle name="Vírgula 3 2 2 2 4 4 2" xfId="4946" xr:uid="{A9694AB5-CC08-4CC7-9F30-AD20EA5BBB8B}"/>
    <cellStyle name="Vírgula 3 2 2 2 4 4 2 2" xfId="4947" xr:uid="{D650A95A-8A5C-4CD1-9FB2-76AA846A4805}"/>
    <cellStyle name="Vírgula 3 2 2 2 4 4 3" xfId="4948" xr:uid="{CCE119C2-B9B9-4E65-9C98-8C3646A7FAD9}"/>
    <cellStyle name="Vírgula 3 2 2 2 4 5" xfId="4949" xr:uid="{FC7DFCBB-52B9-4CA4-AF64-15FE5B11E78A}"/>
    <cellStyle name="Vírgula 3 2 2 2 4 5 2" xfId="4950" xr:uid="{D74D759D-164A-40D6-8F13-247BCFEAAB6F}"/>
    <cellStyle name="Vírgula 3 2 2 2 4 5 2 2" xfId="4951" xr:uid="{CEF79CD8-7578-40FD-91F0-45FDDF6DFABB}"/>
    <cellStyle name="Vírgula 3 2 2 2 4 5 3" xfId="4952" xr:uid="{3C899F01-D81F-419A-8E4B-0F98AD47177F}"/>
    <cellStyle name="Vírgula 3 2 2 2 4 6" xfId="4953" xr:uid="{CADC06B8-2D40-428A-8614-CBBEEBB4DF27}"/>
    <cellStyle name="Vírgula 3 2 2 2 4 6 2" xfId="4954" xr:uid="{7B42D4CB-6D60-4CA0-A0CD-3E509819A3A5}"/>
    <cellStyle name="Vírgula 3 2 2 2 4 7" xfId="4955" xr:uid="{E744E20E-06F7-428B-9EC0-2BAFD3631147}"/>
    <cellStyle name="Vírgula 3 2 2 2 4 8" xfId="4936" xr:uid="{04BBFB1B-735D-40F5-88ED-B0F4FBB54E6B}"/>
    <cellStyle name="Vírgula 3 2 2 2 5" xfId="2224" xr:uid="{04F23136-B023-4EA3-A5AD-3AAEFCAF358B}"/>
    <cellStyle name="Vírgula 3 2 2 2 5 2" xfId="4957" xr:uid="{BE821917-2987-4B80-A800-AADE6032CA07}"/>
    <cellStyle name="Vírgula 3 2 2 2 5 2 2" xfId="4958" xr:uid="{738FF20B-F6D9-48C8-AB2A-6B2C8379C7D2}"/>
    <cellStyle name="Vírgula 3 2 2 2 5 2 2 2" xfId="4959" xr:uid="{B90489E3-4EC3-4C04-8423-DB2DBE212938}"/>
    <cellStyle name="Vírgula 3 2 2 2 5 2 3" xfId="4960" xr:uid="{4AD6088D-E468-4AFA-A13B-78D80E784B02}"/>
    <cellStyle name="Vírgula 3 2 2 2 5 3" xfId="4961" xr:uid="{66EBFD6A-3E7B-42E1-9575-B12E4D8FE35E}"/>
    <cellStyle name="Vírgula 3 2 2 2 5 3 2" xfId="4962" xr:uid="{287CF389-44E8-4893-AD16-8A3BEC2FF9BE}"/>
    <cellStyle name="Vírgula 3 2 2 2 5 3 2 2" xfId="4963" xr:uid="{1FFB1E8E-9515-4DE4-8BF4-70B70FE73A30}"/>
    <cellStyle name="Vírgula 3 2 2 2 5 3 3" xfId="4964" xr:uid="{54079E70-DCEC-4293-9DC0-C274DAAE2C6E}"/>
    <cellStyle name="Vírgula 3 2 2 2 5 4" xfId="4965" xr:uid="{196C1D1F-30EC-4B98-B0F9-9F25574FDD20}"/>
    <cellStyle name="Vírgula 3 2 2 2 5 4 2" xfId="4966" xr:uid="{7119EEBF-18C0-4B19-BAE8-52D9939FB9E1}"/>
    <cellStyle name="Vírgula 3 2 2 2 5 4 2 2" xfId="4967" xr:uid="{38CE5B07-22DD-435B-9A0A-2FD810C4C8A8}"/>
    <cellStyle name="Vírgula 3 2 2 2 5 4 3" xfId="4968" xr:uid="{88EC118A-364B-4BD1-AFC5-96C3F84D93D6}"/>
    <cellStyle name="Vírgula 3 2 2 2 5 5" xfId="4969" xr:uid="{15F93BB8-6710-457F-96AF-2907B17E5024}"/>
    <cellStyle name="Vírgula 3 2 2 2 5 5 2" xfId="4970" xr:uid="{21F87E7E-CAC8-485B-B19F-1321FD1D8A39}"/>
    <cellStyle name="Vírgula 3 2 2 2 5 6" xfId="4971" xr:uid="{E343A5DE-AC94-4611-88CB-F381A2B510C5}"/>
    <cellStyle name="Vírgula 3 2 2 2 5 6 2" xfId="4972" xr:uid="{83276A5D-34F1-497C-995B-F0E66A15BC25}"/>
    <cellStyle name="Vírgula 3 2 2 2 5 7" xfId="4973" xr:uid="{E24C2369-FACB-4D77-A47F-7EA9E1676BA7}"/>
    <cellStyle name="Vírgula 3 2 2 2 5 8" xfId="4956" xr:uid="{6EAA69AE-BA64-4B9A-AA2D-6884EFEBAEDD}"/>
    <cellStyle name="Vírgula 3 2 2 2 6" xfId="4974" xr:uid="{8E9D311E-33A9-49BD-A776-1D74A6E5AE9A}"/>
    <cellStyle name="Vírgula 3 2 2 2 6 2" xfId="4975" xr:uid="{E8B0779A-844B-4EE9-9710-FA827542DC88}"/>
    <cellStyle name="Vírgula 3 2 2 2 6 2 2" xfId="4976" xr:uid="{C331D94D-4799-419B-83FF-92A02082FEF0}"/>
    <cellStyle name="Vírgula 3 2 2 2 6 3" xfId="4977" xr:uid="{A1C08056-7812-4113-86FD-77EEAF4D2A54}"/>
    <cellStyle name="Vírgula 3 2 2 2 7" xfId="4978" xr:uid="{3B61F899-E75A-49DE-930A-A576430667A1}"/>
    <cellStyle name="Vírgula 3 2 2 2 7 2" xfId="4979" xr:uid="{D0F22D8C-1703-4A49-AD73-31E68A8C3C06}"/>
    <cellStyle name="Vírgula 3 2 2 2 7 2 2" xfId="4980" xr:uid="{58730C3F-7FC5-402F-A60A-8CC34D5A0A8B}"/>
    <cellStyle name="Vírgula 3 2 2 2 7 3" xfId="4981" xr:uid="{58D5AF0D-03A7-49ED-9537-5A76C3353CA5}"/>
    <cellStyle name="Vírgula 3 2 2 2 8" xfId="4982" xr:uid="{DFC11CA0-55B0-4774-9F79-B6742F105CDF}"/>
    <cellStyle name="Vírgula 3 2 2 2 8 2" xfId="4983" xr:uid="{7B50D713-12BE-4105-8AEE-A92C9C95F89C}"/>
    <cellStyle name="Vírgula 3 2 2 2 8 2 2" xfId="4984" xr:uid="{63543287-D611-4CE0-838A-E64C6C8EA80A}"/>
    <cellStyle name="Vírgula 3 2 2 2 8 3" xfId="4985" xr:uid="{81630B5E-3E46-4E39-BB08-36C37763589C}"/>
    <cellStyle name="Vírgula 3 2 2 2 9" xfId="4986" xr:uid="{00A93622-5C64-4197-894B-A1F3FE103407}"/>
    <cellStyle name="Vírgula 3 2 2 2 9 2" xfId="4987" xr:uid="{85A0ABCD-32EA-4391-890E-02ADC3D3FD15}"/>
    <cellStyle name="Vírgula 3 2 2 2 9 2 2" xfId="4988" xr:uid="{34C23832-0317-44D7-8BF2-5269F65A514E}"/>
    <cellStyle name="Vírgula 3 2 2 2 9 3" xfId="4989" xr:uid="{68E56A86-B4FD-4C30-A0AB-F7D9E6C8988B}"/>
    <cellStyle name="Vírgula 3 2 2 3" xfId="2225" xr:uid="{35BC5DCC-B56E-499B-AE82-721611D54290}"/>
    <cellStyle name="Vírgula 3 2 2 3 10" xfId="4991" xr:uid="{B43D366A-9D7B-4767-9A7E-5694C822FDE4}"/>
    <cellStyle name="Vírgula 3 2 2 3 10 2" xfId="4992" xr:uid="{FB8BB8E2-65D8-43B2-9CF6-09C048724C7C}"/>
    <cellStyle name="Vírgula 3 2 2 3 11" xfId="4993" xr:uid="{F3062B18-1A1C-4F32-B83B-1C746D3F3779}"/>
    <cellStyle name="Vírgula 3 2 2 3 12" xfId="4990" xr:uid="{E721A2EA-ADBF-4E0A-BEB8-3256F6A8D9A3}"/>
    <cellStyle name="Vírgula 3 2 2 3 2" xfId="2226" xr:uid="{BCFC0B93-C7C3-46C7-BB43-DF81ABFE1C1E}"/>
    <cellStyle name="Vírgula 3 2 2 3 2 2" xfId="2227" xr:uid="{972279A7-4E81-441E-BDFC-3A90CDD3A1E2}"/>
    <cellStyle name="Vírgula 3 2 2 3 2 2 2" xfId="4996" xr:uid="{B68AEE62-A9BA-4B04-9EB8-7814F5DA3660}"/>
    <cellStyle name="Vírgula 3 2 2 3 2 2 2 2" xfId="4997" xr:uid="{1012F4FF-6689-494E-B274-0852D4386FAB}"/>
    <cellStyle name="Vírgula 3 2 2 3 2 2 3" xfId="4998" xr:uid="{EFC517A2-EA10-4857-82C7-1B5813DD6A58}"/>
    <cellStyle name="Vírgula 3 2 2 3 2 2 4" xfId="4995" xr:uid="{EDCC6F38-98C5-40CF-98C4-DBD026E1E9C0}"/>
    <cellStyle name="Vírgula 3 2 2 3 2 3" xfId="2228" xr:uid="{CF7154DA-1B59-4DAF-A224-FF67A0948DFE}"/>
    <cellStyle name="Vírgula 3 2 2 3 2 3 2" xfId="5000" xr:uid="{E8C7F3BA-F711-4780-BF14-B0B958EDB226}"/>
    <cellStyle name="Vírgula 3 2 2 3 2 3 2 2" xfId="5001" xr:uid="{559412AE-78DC-4EB3-934F-D07E4D8ED997}"/>
    <cellStyle name="Vírgula 3 2 2 3 2 3 3" xfId="5002" xr:uid="{2B101773-3337-44EA-9EDA-75EACFC5E0AE}"/>
    <cellStyle name="Vírgula 3 2 2 3 2 3 4" xfId="4999" xr:uid="{6C8961A4-6642-466B-ADD9-B0B8116DA385}"/>
    <cellStyle name="Vírgula 3 2 2 3 2 4" xfId="5003" xr:uid="{8BE6DDF0-9206-4827-A4A1-0A794F3DB430}"/>
    <cellStyle name="Vírgula 3 2 2 3 2 4 2" xfId="5004" xr:uid="{BDD12E3E-C03A-40A1-9CD3-54D4284FDB7A}"/>
    <cellStyle name="Vírgula 3 2 2 3 2 4 2 2" xfId="5005" xr:uid="{2D0F03D6-0736-4997-86DB-AC8D4B7A94CB}"/>
    <cellStyle name="Vírgula 3 2 2 3 2 4 3" xfId="5006" xr:uid="{8D798C79-036B-4AF5-A04A-ED5AE485A954}"/>
    <cellStyle name="Vírgula 3 2 2 3 2 5" xfId="5007" xr:uid="{1CA9EBE8-67FB-4715-9B35-3440986D853C}"/>
    <cellStyle name="Vírgula 3 2 2 3 2 5 2" xfId="5008" xr:uid="{8D58364F-26D5-4BB4-848B-839A9121DF02}"/>
    <cellStyle name="Vírgula 3 2 2 3 2 5 2 2" xfId="5009" xr:uid="{BCFB024D-B25F-4909-9363-70FDDDA663E6}"/>
    <cellStyle name="Vírgula 3 2 2 3 2 5 3" xfId="5010" xr:uid="{4AAC96F4-72EB-4C7E-A7BC-141E958372B8}"/>
    <cellStyle name="Vírgula 3 2 2 3 2 6" xfId="5011" xr:uid="{F388D598-C180-434B-AF05-AC24D85E39CD}"/>
    <cellStyle name="Vírgula 3 2 2 3 2 6 2" xfId="5012" xr:uid="{8C682D14-9B2D-42B5-B026-217FA67346B0}"/>
    <cellStyle name="Vírgula 3 2 2 3 2 7" xfId="5013" xr:uid="{113705CE-80A6-4BB8-B844-1557C88382A4}"/>
    <cellStyle name="Vírgula 3 2 2 3 2 8" xfId="4994" xr:uid="{5D291522-014D-482D-9605-1642661FB377}"/>
    <cellStyle name="Vírgula 3 2 2 3 3" xfId="2229" xr:uid="{337DCFBB-2C4F-4AAF-9B48-84CD97608343}"/>
    <cellStyle name="Vírgula 3 2 2 3 3 2" xfId="2230" xr:uid="{6A1BE16E-E87B-42F4-8448-318B0EF7647F}"/>
    <cellStyle name="Vírgula 3 2 2 3 3 2 2" xfId="5016" xr:uid="{D13282F3-BE53-4ADB-A062-584F38479ECA}"/>
    <cellStyle name="Vírgula 3 2 2 3 3 2 2 2" xfId="5017" xr:uid="{DCD0E18C-05E2-411D-9254-B5CA2048C425}"/>
    <cellStyle name="Vírgula 3 2 2 3 3 2 3" xfId="5018" xr:uid="{6A8D9D6B-50B2-4E79-A00D-5A3D37E1A38F}"/>
    <cellStyle name="Vírgula 3 2 2 3 3 2 4" xfId="5015" xr:uid="{C4343753-1D49-4461-B913-8BAA504D747F}"/>
    <cellStyle name="Vírgula 3 2 2 3 3 3" xfId="5019" xr:uid="{A1BA5B1E-0F5B-4C56-A442-38DB51156C01}"/>
    <cellStyle name="Vírgula 3 2 2 3 3 3 2" xfId="5020" xr:uid="{D3B0B18D-B915-4DCB-9A02-E591308F4676}"/>
    <cellStyle name="Vírgula 3 2 2 3 3 3 2 2" xfId="5021" xr:uid="{6DF2A2FA-A4AB-4BAD-AE45-980873624C6F}"/>
    <cellStyle name="Vírgula 3 2 2 3 3 3 3" xfId="5022" xr:uid="{CC1C3105-F37A-45D6-B071-627A545ADB3B}"/>
    <cellStyle name="Vírgula 3 2 2 3 3 4" xfId="5023" xr:uid="{579B3E03-9E4C-4EC4-ACD9-2DAEC2904D3A}"/>
    <cellStyle name="Vírgula 3 2 2 3 3 4 2" xfId="5024" xr:uid="{8D8F5809-F56B-4D35-9B60-43405E9FC22F}"/>
    <cellStyle name="Vírgula 3 2 2 3 3 4 2 2" xfId="5025" xr:uid="{D52C47C0-8209-4975-AA26-D95CF595D92A}"/>
    <cellStyle name="Vírgula 3 2 2 3 3 4 3" xfId="5026" xr:uid="{EA9F22F6-A9FA-40E6-AC9B-0EEDF1E670A5}"/>
    <cellStyle name="Vírgula 3 2 2 3 3 5" xfId="5027" xr:uid="{DB3ED30D-F88B-4D08-87E2-7916DCBB5BB5}"/>
    <cellStyle name="Vírgula 3 2 2 3 3 5 2" xfId="5028" xr:uid="{DEF0B0DD-16FB-4D77-865F-E86647F9124D}"/>
    <cellStyle name="Vírgula 3 2 2 3 3 6" xfId="5029" xr:uid="{5DAC6149-360A-4DF7-BA8B-1A11CF948A72}"/>
    <cellStyle name="Vírgula 3 2 2 3 3 7" xfId="5014" xr:uid="{4B5A7701-7CB4-4A59-8470-A2B74D83C0CC}"/>
    <cellStyle name="Vírgula 3 2 2 3 4" xfId="2231" xr:uid="{903B738C-E6A5-44FE-97DF-DF258958EA87}"/>
    <cellStyle name="Vírgula 3 2 2 3 4 2" xfId="5031" xr:uid="{78177C07-D766-44F0-ADD2-1110CB9F4960}"/>
    <cellStyle name="Vírgula 3 2 2 3 4 2 2" xfId="5032" xr:uid="{EBABA1F7-5B5A-46FB-8010-7F5A9D5A4B1B}"/>
    <cellStyle name="Vírgula 3 2 2 3 4 3" xfId="5033" xr:uid="{1A0FDCFC-183C-4BF3-926A-AE59649B5970}"/>
    <cellStyle name="Vírgula 3 2 2 3 4 4" xfId="5030" xr:uid="{B967035D-64A3-41BC-9E6E-D24B031BC46A}"/>
    <cellStyle name="Vírgula 3 2 2 3 5" xfId="2232" xr:uid="{BA6903EE-75A1-4F7E-864B-3F9569DB0BFD}"/>
    <cellStyle name="Vírgula 3 2 2 3 5 2" xfId="5035" xr:uid="{735A0ECF-2B31-4086-A052-90B8B8FFA6DE}"/>
    <cellStyle name="Vírgula 3 2 2 3 5 2 2" xfId="5036" xr:uid="{C543360C-0A0A-439E-8074-EFC7B8B00C98}"/>
    <cellStyle name="Vírgula 3 2 2 3 5 3" xfId="5037" xr:uid="{E3A7E3C6-4B7D-4507-A9F9-AB44CE56330B}"/>
    <cellStyle name="Vírgula 3 2 2 3 5 4" xfId="5034" xr:uid="{250EDC3F-EEC1-41A7-AF5D-753D5DABE3F4}"/>
    <cellStyle name="Vírgula 3 2 2 3 6" xfId="5038" xr:uid="{6B24D74C-9007-4BF4-852F-78B27714C747}"/>
    <cellStyle name="Vírgula 3 2 2 3 6 2" xfId="5039" xr:uid="{B2E6E953-F2F0-4BD4-9DC4-272FE5C5782D}"/>
    <cellStyle name="Vírgula 3 2 2 3 6 2 2" xfId="5040" xr:uid="{DD31F764-1F55-4D97-8F8E-D46D7A38F6CA}"/>
    <cellStyle name="Vírgula 3 2 2 3 6 3" xfId="5041" xr:uid="{B8C6D033-5515-4074-B410-4978BD35EB49}"/>
    <cellStyle name="Vírgula 3 2 2 3 7" xfId="5042" xr:uid="{7DB94A82-F620-4342-9237-68E1053A7456}"/>
    <cellStyle name="Vírgula 3 2 2 3 7 2" xfId="5043" xr:uid="{7D33DB43-5665-4338-A8F8-1A5331A66853}"/>
    <cellStyle name="Vírgula 3 2 2 3 7 2 2" xfId="5044" xr:uid="{EC7C12D4-3043-4B6D-BBD5-1989EA347050}"/>
    <cellStyle name="Vírgula 3 2 2 3 7 3" xfId="5045" xr:uid="{E26423EB-3568-4CD5-9F6B-1378D6FEAC51}"/>
    <cellStyle name="Vírgula 3 2 2 3 8" xfId="5046" xr:uid="{47A497AE-AC1B-42BE-A5CF-236DAC4E42AD}"/>
    <cellStyle name="Vírgula 3 2 2 3 8 2" xfId="5047" xr:uid="{FF0FE82D-1F61-4537-BD05-08B9B821ADBC}"/>
    <cellStyle name="Vírgula 3 2 2 3 8 2 2" xfId="5048" xr:uid="{2D9AEE20-EC0D-4A6A-959D-6F803BE9C701}"/>
    <cellStyle name="Vírgula 3 2 2 3 8 3" xfId="5049" xr:uid="{F8287152-239F-41EE-A929-A33385B6683B}"/>
    <cellStyle name="Vírgula 3 2 2 3 9" xfId="5050" xr:uid="{0686CDDA-FC16-48A4-9715-ED77F91C32FD}"/>
    <cellStyle name="Vírgula 3 2 2 3 9 2" xfId="5051" xr:uid="{5BB14F67-DCA6-4B23-9A52-0347C6E8B51C}"/>
    <cellStyle name="Vírgula 3 2 2 4" xfId="2233" xr:uid="{773AB938-6DF2-40C0-886E-AB6E116D1BB9}"/>
    <cellStyle name="Vírgula 3 2 2 4 2" xfId="2234" xr:uid="{A3CAD2FB-0298-4A54-A757-3FE6C1E10EC7}"/>
    <cellStyle name="Vírgula 3 2 2 4 2 2" xfId="2235" xr:uid="{87FB167A-11C3-4447-A9C5-90B251886B1A}"/>
    <cellStyle name="Vírgula 3 2 2 4 2 2 2" xfId="5055" xr:uid="{0180B6C7-8F8D-45E6-8D97-2029DF99022C}"/>
    <cellStyle name="Vírgula 3 2 2 4 2 2 2 2" xfId="5056" xr:uid="{52AEA4D4-4B4A-4DD5-8989-D8B543C966FB}"/>
    <cellStyle name="Vírgula 3 2 2 4 2 2 3" xfId="5057" xr:uid="{EEC94B03-2085-43F2-9E08-B16208AF52FF}"/>
    <cellStyle name="Vírgula 3 2 2 4 2 2 4" xfId="5054" xr:uid="{E3FBD2F3-A81B-48CE-AF4D-026DEE5AA00B}"/>
    <cellStyle name="Vírgula 3 2 2 4 2 3" xfId="5058" xr:uid="{BFCEBDB9-469E-4551-963C-4B5CC8D41935}"/>
    <cellStyle name="Vírgula 3 2 2 4 2 3 2" xfId="5059" xr:uid="{8FBC7613-FE94-44A3-9B89-E052BF1E7F76}"/>
    <cellStyle name="Vírgula 3 2 2 4 2 4" xfId="5060" xr:uid="{C36608B6-63D0-47D5-9B11-EFF2DD221A23}"/>
    <cellStyle name="Vírgula 3 2 2 4 2 4 2" xfId="5061" xr:uid="{EC798318-AD88-45C4-B0E1-5212F4AD544C}"/>
    <cellStyle name="Vírgula 3 2 2 4 2 5" xfId="5062" xr:uid="{E491878E-92D8-41FF-AA57-650D438EEB8D}"/>
    <cellStyle name="Vírgula 3 2 2 4 2 5 2" xfId="5063" xr:uid="{91A93904-F4F9-4955-9503-36C4EEC66C09}"/>
    <cellStyle name="Vírgula 3 2 2 4 2 6" xfId="5064" xr:uid="{E6D42804-F8D5-454E-8710-4AB99CD8B3FE}"/>
    <cellStyle name="Vírgula 3 2 2 4 2 7" xfId="5053" xr:uid="{F4ABAEB1-FA8E-492E-AE90-74EA21407FDF}"/>
    <cellStyle name="Vírgula 3 2 2 4 3" xfId="2236" xr:uid="{B63EC0C5-B09F-4DAD-AA19-97DF39B05E7D}"/>
    <cellStyle name="Vírgula 3 2 2 4 3 2" xfId="2237" xr:uid="{A7EA6F63-19CF-4C7F-BA5A-1C92776C14B7}"/>
    <cellStyle name="Vírgula 3 2 2 4 3 2 2" xfId="5067" xr:uid="{F5555285-AB45-4DA0-8865-B3C935B0CE24}"/>
    <cellStyle name="Vírgula 3 2 2 4 3 2 3" xfId="5066" xr:uid="{52E6CD04-D41C-4F8B-9639-121313DEEEF7}"/>
    <cellStyle name="Vírgula 3 2 2 4 3 3" xfId="5068" xr:uid="{450F0CBB-EDFD-42B0-A291-41B5B7D8F34C}"/>
    <cellStyle name="Vírgula 3 2 2 4 3 4" xfId="5065" xr:uid="{D927B140-C808-452D-BC2A-714C9EEAB59E}"/>
    <cellStyle name="Vírgula 3 2 2 4 4" xfId="2238" xr:uid="{5F44ACC8-41DD-4880-B5E0-93F47EF2C95C}"/>
    <cellStyle name="Vírgula 3 2 2 4 4 2" xfId="5070" xr:uid="{59A2A51E-5E2C-4653-BF39-F932FD85739D}"/>
    <cellStyle name="Vírgula 3 2 2 4 4 2 2" xfId="5071" xr:uid="{153EBF5B-C9AE-497E-B63B-732D063A6678}"/>
    <cellStyle name="Vírgula 3 2 2 4 4 3" xfId="5072" xr:uid="{33AF924B-24AA-4477-AEAB-C4537A9EDA66}"/>
    <cellStyle name="Vírgula 3 2 2 4 4 4" xfId="5069" xr:uid="{A5A795EF-90A1-41A0-85E9-077D6E9FFABE}"/>
    <cellStyle name="Vírgula 3 2 2 4 5" xfId="2239" xr:uid="{EE8DA8FF-A856-48D3-B873-6C7804F42E08}"/>
    <cellStyle name="Vírgula 3 2 2 4 5 2" xfId="5074" xr:uid="{21C39B6B-07A3-4414-92D0-667607CAB408}"/>
    <cellStyle name="Vírgula 3 2 2 4 5 2 2" xfId="5075" xr:uid="{8CB491D0-0E7C-45DF-BDD0-97FB3D94854A}"/>
    <cellStyle name="Vírgula 3 2 2 4 5 3" xfId="5076" xr:uid="{498D74DF-F28F-4AEC-8D60-D46C4B10CDE2}"/>
    <cellStyle name="Vírgula 3 2 2 4 5 4" xfId="5073" xr:uid="{52FACDF4-26E6-4626-9508-82E9CD6C5BF6}"/>
    <cellStyle name="Vírgula 3 2 2 4 6" xfId="5077" xr:uid="{158DA3A6-9CCB-4DD7-8A44-6C1B69CF65C6}"/>
    <cellStyle name="Vírgula 3 2 2 4 6 2" xfId="5078" xr:uid="{0391676E-E082-440C-9A0F-D493D3852B5F}"/>
    <cellStyle name="Vírgula 3 2 2 4 7" xfId="5079" xr:uid="{BE19AB47-F893-447C-95A7-E50D34C807F4}"/>
    <cellStyle name="Vírgula 3 2 2 4 7 2" xfId="5080" xr:uid="{A4B25A68-F7BA-44BB-BC88-8FF01C8E838D}"/>
    <cellStyle name="Vírgula 3 2 2 4 8" xfId="5081" xr:uid="{CAD7A02C-A824-498F-876C-84930D0E8777}"/>
    <cellStyle name="Vírgula 3 2 2 4 9" xfId="5052" xr:uid="{489FBCD1-A21A-45C6-8F66-AAD288506F4F}"/>
    <cellStyle name="Vírgula 3 2 2 5" xfId="2240" xr:uid="{D47D4998-5570-40DB-9539-1A4716E4C4B5}"/>
    <cellStyle name="Vírgula 3 2 2 5 2" xfId="2241" xr:uid="{AAE94939-34B5-4668-B204-F2AFA047BAD0}"/>
    <cellStyle name="Vírgula 3 2 2 5 2 2" xfId="5084" xr:uid="{69B185FD-E122-4BA0-A8FB-9046B327400B}"/>
    <cellStyle name="Vírgula 3 2 2 5 2 2 2" xfId="5085" xr:uid="{316D02B7-D477-428E-B079-09911762DFB8}"/>
    <cellStyle name="Vírgula 3 2 2 5 2 3" xfId="5086" xr:uid="{85A649EE-D957-4E8D-964B-5CB6565912B7}"/>
    <cellStyle name="Vírgula 3 2 2 5 2 4" xfId="5083" xr:uid="{952AE537-990C-4AA0-AAFE-4511B4719156}"/>
    <cellStyle name="Vírgula 3 2 2 5 3" xfId="2242" xr:uid="{2DBCBD06-CA83-4814-AA43-6A17EAF1C79C}"/>
    <cellStyle name="Vírgula 3 2 2 5 3 2" xfId="5088" xr:uid="{21CFBC2D-B044-4217-80AF-3ACEF4727DE0}"/>
    <cellStyle name="Vírgula 3 2 2 5 3 2 2" xfId="5089" xr:uid="{CAC04461-A22D-483F-88FD-5327264ECC31}"/>
    <cellStyle name="Vírgula 3 2 2 5 3 3" xfId="5090" xr:uid="{756B6B1E-6E67-4D96-9A4C-CF9979695C7A}"/>
    <cellStyle name="Vírgula 3 2 2 5 3 4" xfId="5087" xr:uid="{C5955053-2BA8-456C-93DF-7B884F97F087}"/>
    <cellStyle name="Vírgula 3 2 2 5 4" xfId="5091" xr:uid="{B033A226-5977-418B-8882-66CB7ECD6524}"/>
    <cellStyle name="Vírgula 3 2 2 5 4 2" xfId="5092" xr:uid="{63403BEB-9DA7-4AF1-AFAA-FD9B24C584A2}"/>
    <cellStyle name="Vírgula 3 2 2 5 4 2 2" xfId="5093" xr:uid="{AD83484E-20DF-4F20-99DE-ACD52B093523}"/>
    <cellStyle name="Vírgula 3 2 2 5 4 3" xfId="5094" xr:uid="{1B75A575-C79C-45E0-B287-042CFCDC55AC}"/>
    <cellStyle name="Vírgula 3 2 2 5 5" xfId="5095" xr:uid="{EE8A0300-708D-4B9B-B185-DEF674300515}"/>
    <cellStyle name="Vírgula 3 2 2 5 5 2" xfId="5096" xr:uid="{C44002DD-7EB1-4118-96D5-B3E0EE4A2B0A}"/>
    <cellStyle name="Vírgula 3 2 2 5 6" xfId="5097" xr:uid="{C5AD3FBC-F53E-435B-A145-AC7E8174930D}"/>
    <cellStyle name="Vírgula 3 2 2 5 6 2" xfId="5098" xr:uid="{D725CD7B-1DCC-4180-AEB3-999B2C2337CF}"/>
    <cellStyle name="Vírgula 3 2 2 5 7" xfId="5099" xr:uid="{8A4AD6AC-4163-4C52-BEBB-66B3D23301C7}"/>
    <cellStyle name="Vírgula 3 2 2 5 8" xfId="5082" xr:uid="{61084EA3-D486-47FC-8BCA-4CD0A22676EC}"/>
    <cellStyle name="Vírgula 3 2 2 6" xfId="2243" xr:uid="{A3660C7A-89F6-4A61-BC02-0DB935057D8D}"/>
    <cellStyle name="Vírgula 3 2 2 6 2" xfId="2244" xr:uid="{B6533E4C-E087-4BE9-9801-700772684620}"/>
    <cellStyle name="Vírgula 3 2 2 6 2 2" xfId="5102" xr:uid="{746EFD9E-29BC-4ED6-8413-1D55EE886736}"/>
    <cellStyle name="Vírgula 3 2 2 6 2 3" xfId="5101" xr:uid="{8518FF0C-4B29-4F78-BD0D-80F3B7D1AC93}"/>
    <cellStyle name="Vírgula 3 2 2 6 3" xfId="2245" xr:uid="{0E961989-6F64-4282-A5E2-FACD1E058EFD}"/>
    <cellStyle name="Vírgula 3 2 2 6 3 2" xfId="5104" xr:uid="{767A70F2-A1CF-406A-BB0E-516D15AB8039}"/>
    <cellStyle name="Vírgula 3 2 2 6 3 3" xfId="5103" xr:uid="{DBF6120C-4B9D-4AA1-BCCF-85A556D16CE9}"/>
    <cellStyle name="Vírgula 3 2 2 6 4" xfId="5105" xr:uid="{10B0BBBD-B510-4E93-B2C4-47F8C941C4E4}"/>
    <cellStyle name="Vírgula 3 2 2 6 4 2" xfId="5106" xr:uid="{614740D0-34BF-4F40-889F-859F3B836583}"/>
    <cellStyle name="Vírgula 3 2 2 6 5" xfId="5107" xr:uid="{00F84BAA-AD0A-4758-91FC-8382DEEA6EEF}"/>
    <cellStyle name="Vírgula 3 2 2 6 5 2" xfId="5108" xr:uid="{D38F1F3F-2A64-431B-B9AA-251BBE63FDF5}"/>
    <cellStyle name="Vírgula 3 2 2 6 6" xfId="5109" xr:uid="{A7EDF2CC-5C53-48D4-B8A8-06DB18C4D9CD}"/>
    <cellStyle name="Vírgula 3 2 2 6 7" xfId="5100" xr:uid="{8E3CF3DF-F3CF-43F2-85B8-74DA9CBBA432}"/>
    <cellStyle name="Vírgula 3 2 2 7" xfId="2246" xr:uid="{502C043D-7FA2-48FA-BAA4-66EC0E840970}"/>
    <cellStyle name="Vírgula 3 2 2 7 2" xfId="5111" xr:uid="{B4998EA3-40B6-4D8B-9724-DE2CDA60341A}"/>
    <cellStyle name="Vírgula 3 2 2 7 2 2" xfId="5112" xr:uid="{B7E834CF-584B-49BF-94D9-26E97708CA06}"/>
    <cellStyle name="Vírgula 3 2 2 7 3" xfId="5113" xr:uid="{494FD091-D8C2-42A7-92CD-5A10B135C83D}"/>
    <cellStyle name="Vírgula 3 2 2 7 4" xfId="5110" xr:uid="{A250CE6F-E8C7-41F7-9C78-2ECFE862335F}"/>
    <cellStyle name="Vírgula 3 2 2 8" xfId="5114" xr:uid="{26BBA424-6B56-4218-A8E4-553728380B81}"/>
    <cellStyle name="Vírgula 3 2 2 8 2" xfId="5115" xr:uid="{216CC053-3B0E-460A-8553-41857CE864D8}"/>
    <cellStyle name="Vírgula 3 2 2 8 2 2" xfId="5116" xr:uid="{14273967-EBB8-4921-85DE-473354338736}"/>
    <cellStyle name="Vírgula 3 2 2 8 3" xfId="5117" xr:uid="{4DA8B0D6-A9E7-4AD3-B7B2-62046C07E726}"/>
    <cellStyle name="Vírgula 3 2 2 9" xfId="5118" xr:uid="{31C86D3E-DA05-4367-B8E7-F0C1C049CDC7}"/>
    <cellStyle name="Vírgula 3 2 2 9 2" xfId="5119" xr:uid="{3DD0D0C0-9D8A-447D-8ADE-8981D0B933D1}"/>
    <cellStyle name="Vírgula 3 2 2 9 2 2" xfId="5120" xr:uid="{36EC9776-3353-4A79-9EAB-42F3EA249091}"/>
    <cellStyle name="Vírgula 3 2 2 9 3" xfId="5121" xr:uid="{5140A1F7-288C-4F0C-92B3-08CAD759C2B8}"/>
    <cellStyle name="Vírgula 3 2 3" xfId="2247" xr:uid="{EA172D44-3B21-4C3D-90BE-580C785DDEEE}"/>
    <cellStyle name="Vírgula 3 2 3 2" xfId="2248" xr:uid="{863978CA-B811-44B8-B5D8-FFB060459D3C}"/>
    <cellStyle name="Vírgula 3 2 3 2 2" xfId="2249" xr:uid="{DC77D570-4112-494D-85F4-74E54D8CDAF2}"/>
    <cellStyle name="Vírgula 3 2 3 2 3" xfId="5123" xr:uid="{FCDD314F-ACBE-4058-AC16-1BA3335BDEA0}"/>
    <cellStyle name="Vírgula 3 2 3 3" xfId="2250" xr:uid="{B298C8C5-499A-4AA2-BD12-E6033CB29A02}"/>
    <cellStyle name="Vírgula 3 2 3 3 2" xfId="2251" xr:uid="{0129EED6-B080-4E8C-B5C0-BD8D697A1C7B}"/>
    <cellStyle name="Vírgula 3 2 3 4" xfId="2252" xr:uid="{9D7C01EC-BB50-4936-8FB6-41B19F30E45C}"/>
    <cellStyle name="Vírgula 3 2 3 5" xfId="2253" xr:uid="{4269EF34-9C61-4754-A89E-68EFE6ED8CE4}"/>
    <cellStyle name="Vírgula 3 2 3 6" xfId="5122" xr:uid="{FA602736-8250-4462-B2F9-299F93F2E2BF}"/>
    <cellStyle name="Vírgula 3 2 4" xfId="2254" xr:uid="{6611A2F6-BE51-480F-ACCE-89B2E8B918BF}"/>
    <cellStyle name="Vírgula 3 2 4 2" xfId="2255" xr:uid="{7DF3A42A-988A-4F85-9FE7-D9410ED760FE}"/>
    <cellStyle name="Vírgula 3 2 4 2 2" xfId="2256" xr:uid="{9A5A8343-9DA5-4241-B7CA-2A36B0CF48FA}"/>
    <cellStyle name="Vírgula 3 2 4 2 3" xfId="5125" xr:uid="{5B47F7DC-75AE-4250-A312-631DECAD3F22}"/>
    <cellStyle name="Vírgula 3 2 4 3" xfId="2257" xr:uid="{D92DD482-7713-441C-A144-A588F5904529}"/>
    <cellStyle name="Vírgula 3 2 4 3 2" xfId="2258" xr:uid="{3FB9EB78-EE8F-43D0-B179-61904C4D1786}"/>
    <cellStyle name="Vírgula 3 2 4 4" xfId="2259" xr:uid="{4360B29D-44B9-46B4-88BE-1300B72CA8EC}"/>
    <cellStyle name="Vírgula 3 2 4 5" xfId="2260" xr:uid="{27592293-70A2-426C-975B-46A808CCD983}"/>
    <cellStyle name="Vírgula 3 2 4 6" xfId="5124" xr:uid="{C062D7A2-A624-411C-9EE0-1DB5872DF742}"/>
    <cellStyle name="Vírgula 3 2 5" xfId="2261" xr:uid="{0C84895B-AD06-4551-971F-0459B7A6F5E7}"/>
    <cellStyle name="Vírgula 3 2 5 2" xfId="2262" xr:uid="{EF62385C-D1D9-4DBB-9EBF-2A8113550244}"/>
    <cellStyle name="Vírgula 3 2 5 2 2" xfId="2263" xr:uid="{B893A917-60D6-463C-9DC9-41771FF08435}"/>
    <cellStyle name="Vírgula 3 2 5 2 3" xfId="5127" xr:uid="{0D476739-5999-4F73-B9A2-5E951905CF97}"/>
    <cellStyle name="Vírgula 3 2 5 3" xfId="2264" xr:uid="{1228CB23-41A3-4CC2-AE33-3D38E4D29715}"/>
    <cellStyle name="Vírgula 3 2 5 3 2" xfId="2265" xr:uid="{CD1E503E-CFC1-4D43-91E7-7904723481BC}"/>
    <cellStyle name="Vírgula 3 2 5 4" xfId="2266" xr:uid="{69A52690-E718-405A-A404-8607AA5ABA3C}"/>
    <cellStyle name="Vírgula 3 2 5 5" xfId="2267" xr:uid="{0929EC9D-7397-4B4C-949F-27D09BA7B9C5}"/>
    <cellStyle name="Vírgula 3 2 5 6" xfId="5126" xr:uid="{714A7BE2-AFE4-4A70-9ECB-B0A53CBDC1A5}"/>
    <cellStyle name="Vírgula 3 2 6" xfId="2268" xr:uid="{D92487A6-12E9-4732-B6A3-608CFE675F11}"/>
    <cellStyle name="Vírgula 3 2 6 2" xfId="2269" xr:uid="{48AF4D5C-0A63-45E9-950C-63B934E438FD}"/>
    <cellStyle name="Vírgula 3 2 6 3" xfId="5128" xr:uid="{42C1E44E-57D1-4480-A646-4384932BD2F9}"/>
    <cellStyle name="Vírgula 3 2 7" xfId="2270" xr:uid="{4576075E-8D73-4275-9FE3-92A9B9D9FBFF}"/>
    <cellStyle name="Vírgula 3 2 7 2" xfId="2271" xr:uid="{15534A78-2B01-45B0-B1BC-A05C7A0951F8}"/>
    <cellStyle name="Vírgula 3 2 8" xfId="2272" xr:uid="{1841FE4E-22BA-4FCA-B3A3-A1915B5EDBD5}"/>
    <cellStyle name="Vírgula 3 2 9" xfId="2273" xr:uid="{9E17CED1-34DC-4BEC-9041-91F964CFC0EA}"/>
    <cellStyle name="Vírgula 3 3" xfId="2274" xr:uid="{7D65E869-E924-4FA1-91D6-12FEFF192A5A}"/>
    <cellStyle name="Vírgula 3 3 2" xfId="2275" xr:uid="{184711D4-5BB2-4C36-81AD-AE985C7023F0}"/>
    <cellStyle name="Vírgula 3 3 2 2" xfId="2276" xr:uid="{D909FD60-230B-467A-9F09-6EA5163B4DA7}"/>
    <cellStyle name="Vírgula 3 3 2 2 2" xfId="2277" xr:uid="{8DCF2333-1F2E-4618-BA09-7783BD2CF307}"/>
    <cellStyle name="Vírgula 3 3 2 2 3" xfId="5131" xr:uid="{274BE441-A640-4185-A290-01EE20FCF4FB}"/>
    <cellStyle name="Vírgula 3 3 2 3" xfId="2278" xr:uid="{D729207A-216A-489E-B708-53E6AA703799}"/>
    <cellStyle name="Vírgula 3 3 2 3 2" xfId="2279" xr:uid="{AB357DE8-DE34-4E88-9756-6E495B15DB71}"/>
    <cellStyle name="Vírgula 3 3 2 4" xfId="2280" xr:uid="{9A38E039-25EE-447E-B22F-FA5C330CBB86}"/>
    <cellStyle name="Vírgula 3 3 2 5" xfId="2281" xr:uid="{DD7B15CB-A5A5-4D9B-B782-01892A73D8A0}"/>
    <cellStyle name="Vírgula 3 3 2 6" xfId="5130" xr:uid="{18025187-6DF8-4D55-99AB-F4DA6C83A780}"/>
    <cellStyle name="Vírgula 3 3 3" xfId="2282" xr:uid="{C47CC077-9CA7-452A-8EF3-1C349CB1D4CF}"/>
    <cellStyle name="Vírgula 3 3 3 2" xfId="2283" xr:uid="{FBE0AB39-9CD4-4AC0-9CB3-2BCCE1F932A9}"/>
    <cellStyle name="Vírgula 3 3 3 3" xfId="5132" xr:uid="{7D21A075-D495-4FB4-8E0C-D52A63B93038}"/>
    <cellStyle name="Vírgula 3 3 4" xfId="2284" xr:uid="{2879E5BA-89DE-4093-992F-271EF5E5C0BC}"/>
    <cellStyle name="Vírgula 3 3 4 2" xfId="2285" xr:uid="{164D7F77-CEAB-4912-9C55-FC9DCD711152}"/>
    <cellStyle name="Vírgula 3 3 5" xfId="2286" xr:uid="{43CF9B88-EB42-4A3F-8C19-C3FE6ADE0A83}"/>
    <cellStyle name="Vírgula 3 3 6" xfId="2287" xr:uid="{B337FD75-646E-47F1-A3DD-29D376B38293}"/>
    <cellStyle name="Vírgula 3 3 7" xfId="5129" xr:uid="{583D9860-FAE3-4EE0-A2E2-ED09804E09B7}"/>
    <cellStyle name="Vírgula 3 4" xfId="2288" xr:uid="{3D5E4A90-AB99-4BD8-8F8D-C6465448B553}"/>
    <cellStyle name="Vírgula 3 4 2" xfId="2289" xr:uid="{1B2792F5-086A-4106-A65F-B8B2E7B6BBC7}"/>
    <cellStyle name="Vírgula 3 4 2 2" xfId="2290" xr:uid="{DDC87AFD-3067-4F49-B668-F04830F681E3}"/>
    <cellStyle name="Vírgula 3 4 2 3" xfId="5134" xr:uid="{A5F09ADE-650C-4C67-8F89-86CD18EBB005}"/>
    <cellStyle name="Vírgula 3 4 3" xfId="2291" xr:uid="{220DF092-A5C4-460B-89FE-F1BB3D66992C}"/>
    <cellStyle name="Vírgula 3 4 3 2" xfId="2292" xr:uid="{98DB1FE6-1FE2-4CB5-93C9-6187CE98B88D}"/>
    <cellStyle name="Vírgula 3 4 4" xfId="2293" xr:uid="{17FDBEB5-F32C-4BAD-B528-1EF6D0AD45A2}"/>
    <cellStyle name="Vírgula 3 4 5" xfId="2294" xr:uid="{96C250CD-884A-403C-AA17-8FC0B25F0FE5}"/>
    <cellStyle name="Vírgula 3 4 6" xfId="5133" xr:uid="{86DFD980-6046-4B26-AB85-7FB075DD2910}"/>
    <cellStyle name="Vírgula 3 5" xfId="2295" xr:uid="{EF78B17A-863E-4257-890C-9CB5679512B6}"/>
    <cellStyle name="Vírgula 3 5 2" xfId="2296" xr:uid="{7F15B881-5B8E-4F37-8388-0B45FD4ED448}"/>
    <cellStyle name="Vírgula 3 5 2 2" xfId="5136" xr:uid="{1519F38D-EEA2-47ED-8642-99116124A2C0}"/>
    <cellStyle name="Vírgula 3 5 3" xfId="5135" xr:uid="{A24271B3-5416-4855-B2A1-4AF65B89C099}"/>
    <cellStyle name="Vírgula 3 6" xfId="2297" xr:uid="{80B56325-9145-4F45-910E-DB02A57A8CAA}"/>
    <cellStyle name="Vírgula 3 6 2" xfId="2298" xr:uid="{791E9886-AC04-4A0B-9851-A2DFAB14C5C3}"/>
    <cellStyle name="Vírgula 3 6 2 2" xfId="5138" xr:uid="{0D9DC48D-A856-4AAF-9EB5-70926016935F}"/>
    <cellStyle name="Vírgula 3 6 3" xfId="5137" xr:uid="{4FB6C696-1E58-4993-8DAE-EC19B449E62E}"/>
    <cellStyle name="Vírgula 3 7" xfId="2299" xr:uid="{7C1EAE00-176F-444A-A72E-A424411C2690}"/>
    <cellStyle name="Vírgula 3 7 2" xfId="5140" xr:uid="{2146D48A-B25E-4EB9-AF0F-F4ECD5C6570D}"/>
    <cellStyle name="Vírgula 3 7 3" xfId="5139" xr:uid="{902C32E2-E811-44EC-8879-3612C2F8A3A4}"/>
    <cellStyle name="Vírgula 3 8" xfId="5141" xr:uid="{0289708A-5959-4D3C-81B1-9FBBFD7EA40B}"/>
    <cellStyle name="Vírgula 3 9" xfId="4812" xr:uid="{F879A817-6892-40C7-BDAE-A15735ADD969}"/>
    <cellStyle name="Vírgula 4" xfId="2300" xr:uid="{842DD73C-8A1C-47A0-9C89-ED942DAD1E0D}"/>
    <cellStyle name="Vírgula 4 10" xfId="5142" xr:uid="{238F9E51-6500-43B3-8EAF-67567D39B6A1}"/>
    <cellStyle name="Vírgula 4 2" xfId="2301" xr:uid="{495DA7A7-7F87-41DD-94A9-6503D572DC6E}"/>
    <cellStyle name="Vírgula 4 2 2" xfId="2302" xr:uid="{3A962D4D-9226-4BDC-BBA6-21B4374EDFB9}"/>
    <cellStyle name="Vírgula 4 2 2 2" xfId="2303" xr:uid="{75AC62DC-0E04-4DE3-B276-9A4B2D1A60F9}"/>
    <cellStyle name="Vírgula 4 2 2 2 2" xfId="2304" xr:uid="{56D1787F-5D48-4233-BECD-48F0F081D0DC}"/>
    <cellStyle name="Vírgula 4 2 2 2 2 2" xfId="2305" xr:uid="{C5DE7C5F-4536-44D8-AB01-D540C53D4B03}"/>
    <cellStyle name="Vírgula 4 2 2 2 2 3" xfId="5146" xr:uid="{58503807-33A4-4A36-8CDD-B1E6592079AE}"/>
    <cellStyle name="Vírgula 4 2 2 2 3" xfId="2306" xr:uid="{A1BBE474-0110-4350-9F70-9856D2F3AFEF}"/>
    <cellStyle name="Vírgula 4 2 2 2 3 2" xfId="2307" xr:uid="{D4403E60-7D44-4E39-806A-38598F79B619}"/>
    <cellStyle name="Vírgula 4 2 2 2 4" xfId="2308" xr:uid="{D2C12026-8D71-4DFC-A41F-9658D2D86165}"/>
    <cellStyle name="Vírgula 4 2 2 2 5" xfId="2309" xr:uid="{B761464D-8B7B-490D-9109-CFA0500D51DD}"/>
    <cellStyle name="Vírgula 4 2 2 2 6" xfId="5145" xr:uid="{DD4E364C-0183-420B-9AD8-55493A77AA5D}"/>
    <cellStyle name="Vírgula 4 2 2 3" xfId="2310" xr:uid="{7A5C5117-F8BC-476F-9E56-22B36BA153F4}"/>
    <cellStyle name="Vírgula 4 2 2 3 2" xfId="2311" xr:uid="{765EBF43-C50C-4EAA-A819-C4D2EE7214D3}"/>
    <cellStyle name="Vírgula 4 2 2 3 2 2" xfId="2312" xr:uid="{CCECED27-0AF7-4249-99CF-F46BFC9A6E7C}"/>
    <cellStyle name="Vírgula 4 2 2 3 2 3" xfId="5148" xr:uid="{A637C4E6-24BB-42CF-ACAB-CC65006D6E6E}"/>
    <cellStyle name="Vírgula 4 2 2 3 3" xfId="2313" xr:uid="{5B5F7D42-5148-416A-9E9A-DD3849BF6410}"/>
    <cellStyle name="Vírgula 4 2 2 3 3 2" xfId="2314" xr:uid="{EEFDE304-A896-4777-81AB-1F6008927B5F}"/>
    <cellStyle name="Vírgula 4 2 2 3 4" xfId="2315" xr:uid="{B9816D41-2A46-4BB5-9B7D-BF72A1F758FB}"/>
    <cellStyle name="Vírgula 4 2 2 3 5" xfId="5147" xr:uid="{906FDE6E-B458-4231-BD64-7C90B13ED41B}"/>
    <cellStyle name="Vírgula 4 2 2 4" xfId="2316" xr:uid="{D9861261-E388-431C-98FE-BD25353874A6}"/>
    <cellStyle name="Vírgula 4 2 2 4 2" xfId="2317" xr:uid="{8B127766-63FC-4788-B142-0C086BF224F5}"/>
    <cellStyle name="Vírgula 4 2 2 4 2 2" xfId="5150" xr:uid="{821B6933-E325-4CEE-A4A2-27C844E12868}"/>
    <cellStyle name="Vírgula 4 2 2 4 3" xfId="5149" xr:uid="{A9F08C7F-49EC-4AC3-8703-B89931369A4B}"/>
    <cellStyle name="Vírgula 4 2 2 5" xfId="2318" xr:uid="{56AC31CB-8051-44A5-9DF8-E0CF5883D63B}"/>
    <cellStyle name="Vírgula 4 2 2 5 2" xfId="2319" xr:uid="{4193E0E5-6A09-46CF-AE81-E64C2DCB8836}"/>
    <cellStyle name="Vírgula 4 2 2 5 3" xfId="5151" xr:uid="{EED904D7-A79D-43C3-BD22-B78B09B5BEB7}"/>
    <cellStyle name="Vírgula 4 2 2 6" xfId="2320" xr:uid="{48C8F74A-4DB3-40A9-8D03-7BBBB61FFDED}"/>
    <cellStyle name="Vírgula 4 2 2 7" xfId="2321" xr:uid="{2CD653C5-B92C-49B4-898C-103F53C79C84}"/>
    <cellStyle name="Vírgula 4 2 2 8" xfId="5144" xr:uid="{7CB44AF8-1B31-434E-8B55-E7AE8D827582}"/>
    <cellStyle name="Vírgula 4 2 3" xfId="2322" xr:uid="{C07FD505-8425-4798-9D15-811451138931}"/>
    <cellStyle name="Vírgula 4 2 3 2" xfId="2323" xr:uid="{BF0CF34C-3863-4A56-BD84-7EAB08B48B93}"/>
    <cellStyle name="Vírgula 4 2 3 2 2" xfId="5153" xr:uid="{01A54AFB-B360-42CC-B67C-D208312E48BB}"/>
    <cellStyle name="Vírgula 4 2 3 3" xfId="5152" xr:uid="{660EDFDD-C2C8-4956-87BB-FDC910665DAE}"/>
    <cellStyle name="Vírgula 4 2 4" xfId="2324" xr:uid="{0B905A19-DF34-4C2F-BCC2-8E69FB8F59D7}"/>
    <cellStyle name="Vírgula 4 2 4 2" xfId="2325" xr:uid="{AD5F6945-7110-481F-98C8-9F3839DFE606}"/>
    <cellStyle name="Vírgula 4 2 4 2 2" xfId="5155" xr:uid="{D921E1A6-1BA7-4946-A832-65101860E477}"/>
    <cellStyle name="Vírgula 4 2 4 3" xfId="5154" xr:uid="{19DB75C0-529B-4601-97CF-3C888F2B3A93}"/>
    <cellStyle name="Vírgula 4 2 5" xfId="2326" xr:uid="{F1325195-F650-420B-AC66-7DA1FFB59C79}"/>
    <cellStyle name="Vírgula 4 2 5 2" xfId="5157" xr:uid="{599C9DD1-00D5-41DB-9CB8-DF58605B4D4B}"/>
    <cellStyle name="Vírgula 4 2 5 3" xfId="5156" xr:uid="{61BBCDC5-EF58-4D31-B88C-77784D14816F}"/>
    <cellStyle name="Vírgula 4 2 6" xfId="5158" xr:uid="{1C2548D5-17AA-492F-B5E8-AC7F24FF9951}"/>
    <cellStyle name="Vírgula 4 2 7" xfId="5143" xr:uid="{39B68B07-1136-4740-A9FB-9C787CA448BD}"/>
    <cellStyle name="Vírgula 4 3" xfId="2327" xr:uid="{C651BD62-F82C-4ECA-8E99-7D766752B4C2}"/>
    <cellStyle name="Vírgula 4 3 2" xfId="2328" xr:uid="{992B87E2-A8F4-47E0-AD85-B29745E055EB}"/>
    <cellStyle name="Vírgula 4 3 2 2" xfId="2329" xr:uid="{98C75F3B-D596-432D-96C5-DCFFF7159D35}"/>
    <cellStyle name="Vírgula 4 3 2 2 2" xfId="2330" xr:uid="{0FFB282C-9342-4907-99A9-5C3D1194C02F}"/>
    <cellStyle name="Vírgula 4 3 2 2 3" xfId="5161" xr:uid="{2EC6DD5F-F322-43DC-AAB7-3E180264A459}"/>
    <cellStyle name="Vírgula 4 3 2 3" xfId="2331" xr:uid="{E1DE742D-6A9B-4DF6-AB9D-2041B522E5AE}"/>
    <cellStyle name="Vírgula 4 3 2 3 2" xfId="2332" xr:uid="{9381CBCB-B15B-41DA-9804-41E4A9810B48}"/>
    <cellStyle name="Vírgula 4 3 2 4" xfId="2333" xr:uid="{A9E02EC0-6730-41FA-AA6C-FC2709DA17D6}"/>
    <cellStyle name="Vírgula 4 3 2 5" xfId="2334" xr:uid="{7A7A1E47-8C68-40B5-8932-4BE48B016195}"/>
    <cellStyle name="Vírgula 4 3 2 6" xfId="5160" xr:uid="{8CEB5EB5-82B8-4915-B189-C990B80D914A}"/>
    <cellStyle name="Vírgula 4 3 3" xfId="2335" xr:uid="{A3D00ECA-0875-423C-B4C6-0B35B0620862}"/>
    <cellStyle name="Vírgula 4 3 3 2" xfId="2336" xr:uid="{6DDF3B53-4CA3-46A4-A26C-9158D297F9E5}"/>
    <cellStyle name="Vírgula 4 3 3 2 2" xfId="2337" xr:uid="{F6675BBD-B572-4F24-A878-46CA63D650A7}"/>
    <cellStyle name="Vírgula 4 3 3 2 3" xfId="5163" xr:uid="{513B6BF2-8DDC-4AEA-A8E2-D7106978F284}"/>
    <cellStyle name="Vírgula 4 3 3 3" xfId="2338" xr:uid="{D7A7D42E-7A5C-4810-A41B-7CC40BB1791A}"/>
    <cellStyle name="Vírgula 4 3 3 3 2" xfId="2339" xr:uid="{489104FD-F888-49D2-BB54-3A1D1FFE1E80}"/>
    <cellStyle name="Vírgula 4 3 3 4" xfId="2340" xr:uid="{FD9450C6-3861-406B-9469-6D1864126792}"/>
    <cellStyle name="Vírgula 4 3 3 5" xfId="2341" xr:uid="{3AF6C6C2-2885-44EC-8789-13F8CF25F3F0}"/>
    <cellStyle name="Vírgula 4 3 3 6" xfId="5162" xr:uid="{6CA4EE2C-8C72-4EF8-AB7C-345E13FAB862}"/>
    <cellStyle name="Vírgula 4 3 4" xfId="2342" xr:uid="{7F63ADFF-35EC-4C7E-9F00-C357E9C58C8E}"/>
    <cellStyle name="Vírgula 4 3 4 2" xfId="2343" xr:uid="{D88BDED8-60A7-4275-9DDA-4DDFFD5F443E}"/>
    <cellStyle name="Vírgula 4 3 4 2 2" xfId="2344" xr:uid="{2CB7D86B-359B-4D0A-8F32-C33CE4CCC004}"/>
    <cellStyle name="Vírgula 4 3 4 2 3" xfId="5165" xr:uid="{86D3FB2F-70BE-4CC8-A19F-95B79B01C6D4}"/>
    <cellStyle name="Vírgula 4 3 4 3" xfId="2345" xr:uid="{5A44B11C-4BE1-4FC2-B9A7-6242C08AF90E}"/>
    <cellStyle name="Vírgula 4 3 4 3 2" xfId="2346" xr:uid="{8482C9E8-89E9-4766-B43F-5F582E9253F2}"/>
    <cellStyle name="Vírgula 4 3 4 4" xfId="2347" xr:uid="{00134C82-70E4-41D9-9DD2-6866F0A0EC44}"/>
    <cellStyle name="Vírgula 4 3 4 5" xfId="5164" xr:uid="{E04279F6-1F0C-48D6-951E-AC84D48C45BA}"/>
    <cellStyle name="Vírgula 4 3 5" xfId="2348" xr:uid="{A4AF0D8F-E4C2-4490-9E6C-7845427ED4C2}"/>
    <cellStyle name="Vírgula 4 3 5 2" xfId="2349" xr:uid="{5D68A23B-9197-4516-B209-CB35B23759F8}"/>
    <cellStyle name="Vírgula 4 3 5 3" xfId="5166" xr:uid="{2BFBF080-6AA7-426D-90ED-97BAE36350AB}"/>
    <cellStyle name="Vírgula 4 3 6" xfId="2350" xr:uid="{CD2A22D7-C6B6-4121-9E11-B0733617D702}"/>
    <cellStyle name="Vírgula 4 3 6 2" xfId="2351" xr:uid="{B5CB0698-642C-40DB-8EBB-C9CC8A505F0A}"/>
    <cellStyle name="Vírgula 4 3 7" xfId="2352" xr:uid="{354486C8-5995-4234-B4B6-9D6785FBDC4C}"/>
    <cellStyle name="Vírgula 4 3 8" xfId="2353" xr:uid="{B5C54551-DF11-41EE-833E-6D1052968132}"/>
    <cellStyle name="Vírgula 4 3 9" xfId="5159" xr:uid="{86C74E05-B083-4A5B-A428-DB3FB873965C}"/>
    <cellStyle name="Vírgula 4 4" xfId="2354" xr:uid="{48FC59D8-42BD-401A-9F38-DFB4F990A58E}"/>
    <cellStyle name="Vírgula 4 4 2" xfId="2355" xr:uid="{B7002BF9-A184-4F85-9961-C18A77F59D84}"/>
    <cellStyle name="Vírgula 4 4 2 2" xfId="5169" xr:uid="{BE5A5BD4-5D17-4866-AC5B-C30FAD404D47}"/>
    <cellStyle name="Vírgula 4 4 2 3" xfId="5168" xr:uid="{48A5E723-ABC8-4AD2-8CCA-EE524B9767F1}"/>
    <cellStyle name="Vírgula 4 4 3" xfId="5170" xr:uid="{AF44BA79-D306-437C-94C8-41E87390ACE1}"/>
    <cellStyle name="Vírgula 4 4 4" xfId="5167" xr:uid="{55EF2B5A-24AC-4ECF-A6DF-639F5A219ECB}"/>
    <cellStyle name="Vírgula 4 5" xfId="2356" xr:uid="{1BD5BC61-450F-43E5-9A33-6552344C23E1}"/>
    <cellStyle name="Vírgula 4 5 2" xfId="2357" xr:uid="{79D54071-106C-4C2A-8B8F-DA6A1BCFEA43}"/>
    <cellStyle name="Vírgula 4 5 2 2" xfId="5172" xr:uid="{410DB28C-BBFB-4FF5-994A-6E76C46B91DC}"/>
    <cellStyle name="Vírgula 4 5 3" xfId="5171" xr:uid="{116A00A3-CB0B-4579-8958-E03F00A6EB3E}"/>
    <cellStyle name="Vírgula 4 6" xfId="2358" xr:uid="{9DDE9431-DDFA-461E-8D19-73CBF54177DA}"/>
    <cellStyle name="Vírgula 4 6 2" xfId="5174" xr:uid="{ADB2376C-A3C3-4B56-89B4-55D736D295B2}"/>
    <cellStyle name="Vírgula 4 6 3" xfId="5173" xr:uid="{A28EE2C7-B1D2-4022-AD74-43EDD5EF4E24}"/>
    <cellStyle name="Vírgula 4 7" xfId="2359" xr:uid="{9924DB30-A8C4-45C7-9770-14C757698683}"/>
    <cellStyle name="Vírgula 4 7 2" xfId="5176" xr:uid="{2392B13F-EAB8-42DD-A88D-ED228DE6EF6E}"/>
    <cellStyle name="Vírgula 4 7 3" xfId="5175" xr:uid="{E497AC3A-AB42-4214-9BA2-2615DDCC8A63}"/>
    <cellStyle name="Vírgula 4 8" xfId="5177" xr:uid="{E260CE62-D7F2-4DAA-938B-04BA3064EF53}"/>
    <cellStyle name="Vírgula 4 8 2" xfId="5178" xr:uid="{8737F63C-FB68-4ED3-8AD4-8F3A3A0A654B}"/>
    <cellStyle name="Vírgula 4 9" xfId="5179" xr:uid="{749D2A0C-7DE2-450E-98C8-FC797949B253}"/>
    <cellStyle name="Vírgula 5" xfId="2360" xr:uid="{71978BA3-83B6-49CD-AB48-723CE739982B}"/>
    <cellStyle name="Vírgula 5 2" xfId="2361" xr:uid="{E93A6F06-7C68-4AEF-86E0-B924D757B1A3}"/>
    <cellStyle name="Vírgula 5 2 2" xfId="2362" xr:uid="{8E3AA16A-8426-4635-91F7-6A85A155C6B5}"/>
    <cellStyle name="Vírgula 5 2 2 2" xfId="2363" xr:uid="{B37C114C-186E-428C-BEF3-21A024FF670D}"/>
    <cellStyle name="Vírgula 5 2 2 2 2" xfId="2364" xr:uid="{D3D04713-2F89-479B-A11D-71DD21AC6993}"/>
    <cellStyle name="Vírgula 5 2 2 2 3" xfId="5183" xr:uid="{9CD6E88E-A49D-4F0B-91EA-BE67853F8BD3}"/>
    <cellStyle name="Vírgula 5 2 2 3" xfId="2365" xr:uid="{A226FECF-ABF0-400F-A754-D70B6BC3B32A}"/>
    <cellStyle name="Vírgula 5 2 2 3 2" xfId="2366" xr:uid="{99B405AD-FBB0-4F56-90D0-3E1E83FD9EB9}"/>
    <cellStyle name="Vírgula 5 2 2 4" xfId="2367" xr:uid="{7F02A8F9-A7CC-4F2C-8CCE-A3A102B3FA7B}"/>
    <cellStyle name="Vírgula 5 2 2 5" xfId="2368" xr:uid="{50F64604-81FA-4718-8754-E87A031D395B}"/>
    <cellStyle name="Vírgula 5 2 2 6" xfId="5182" xr:uid="{39F397DB-EB76-421F-ADE0-10773A725449}"/>
    <cellStyle name="Vírgula 5 2 3" xfId="2369" xr:uid="{C2085689-D1D5-4162-A6FE-35060A81A9BF}"/>
    <cellStyle name="Vírgula 5 2 3 2" xfId="2370" xr:uid="{35CA0A2B-B52F-4B76-B2EF-454DD5A313C4}"/>
    <cellStyle name="Vírgula 5 2 3 3" xfId="5184" xr:uid="{2124E39B-E9F3-45BA-A8C3-69E1D5153764}"/>
    <cellStyle name="Vírgula 5 2 4" xfId="2371" xr:uid="{C49CB26B-40AC-42E9-A579-7B538A0C0BB3}"/>
    <cellStyle name="Vírgula 5 2 4 2" xfId="2372" xr:uid="{655D7C4C-8DB8-4F88-A5B4-140C135F3371}"/>
    <cellStyle name="Vírgula 5 2 5" xfId="2373" xr:uid="{736898F0-BE5B-47FF-9C13-D26219F23D9D}"/>
    <cellStyle name="Vírgula 5 2 6" xfId="2374" xr:uid="{8EC59B47-7D93-479F-B992-DA42B0048D8E}"/>
    <cellStyle name="Vírgula 5 2 7" xfId="5181" xr:uid="{9A525A36-D13A-4DA0-96C3-811CDAD97D7B}"/>
    <cellStyle name="Vírgula 5 3" xfId="2375" xr:uid="{EA544210-D53A-4ADA-ABFC-374CBEE22DA9}"/>
    <cellStyle name="Vírgula 5 3 2" xfId="2376" xr:uid="{1B4EA2E8-7455-4E24-BAD4-348F437822B3}"/>
    <cellStyle name="Vírgula 5 3 2 2" xfId="2377" xr:uid="{F4F02C64-3AC3-4D6B-93BB-E64BDFA0043E}"/>
    <cellStyle name="Vírgula 5 3 2 3" xfId="5186" xr:uid="{F0161F2B-8B07-46C4-A607-8C1BBBF2C6F6}"/>
    <cellStyle name="Vírgula 5 3 3" xfId="2378" xr:uid="{6DECC71B-BE2D-49A3-9C6A-F95DF10BA35C}"/>
    <cellStyle name="Vírgula 5 3 3 2" xfId="2379" xr:uid="{A07BA5FD-A820-4390-B3F2-50DF75EAB69B}"/>
    <cellStyle name="Vírgula 5 3 4" xfId="2380" xr:uid="{7EF8DB19-A395-4E67-B0C0-52A3B31D2CA8}"/>
    <cellStyle name="Vírgula 5 3 5" xfId="2381" xr:uid="{374AE498-2655-4715-967E-2EC4213989F9}"/>
    <cellStyle name="Vírgula 5 3 6" xfId="5185" xr:uid="{248FF5CA-1BC3-45C5-9A86-ED257E7153B1}"/>
    <cellStyle name="Vírgula 5 4" xfId="2382" xr:uid="{7B0FEC72-4962-417D-9E10-351FEB42D445}"/>
    <cellStyle name="Vírgula 5 4 2" xfId="2383" xr:uid="{D2DC9EE0-A731-4F10-94CD-C0AE18006E89}"/>
    <cellStyle name="Vírgula 5 4 2 2" xfId="5188" xr:uid="{F3356E42-572E-4DDC-BA41-BE1A3E77A418}"/>
    <cellStyle name="Vírgula 5 4 3" xfId="5187" xr:uid="{9229F1A2-5BD2-469E-BF09-EE8B9DBDB3DE}"/>
    <cellStyle name="Vírgula 5 5" xfId="2384" xr:uid="{5BB4603C-5A69-42CF-A435-972008CCF792}"/>
    <cellStyle name="Vírgula 5 5 2" xfId="2385" xr:uid="{DFF08995-98D1-4769-92E3-CF98E4D77F3C}"/>
    <cellStyle name="Vírgula 5 5 3" xfId="5189" xr:uid="{A01D19DC-7763-4F95-9670-A1A36D9F9D3C}"/>
    <cellStyle name="Vírgula 5 6" xfId="2386" xr:uid="{442EF58E-7E9E-4B3C-8C7C-47C6685472E3}"/>
    <cellStyle name="Vírgula 5 7" xfId="5180" xr:uid="{52B7D55C-3A00-470D-9AA6-E90163E73E98}"/>
    <cellStyle name="Vírgula 6" xfId="2387" xr:uid="{D9FE6C40-0A34-4BD6-B2D2-8743F93CAA88}"/>
    <cellStyle name="Vírgula 6 2" xfId="2388" xr:uid="{F37FDFD7-B92A-4BAA-9E46-E20CCFEC183F}"/>
    <cellStyle name="Vírgula 6 2 2" xfId="2389" xr:uid="{56E729AB-9D38-4A7B-AAC1-D52CA542F533}"/>
    <cellStyle name="Vírgula 6 2 2 2" xfId="2390" xr:uid="{3395650E-787B-4E3C-A9EB-A7ED4A86A082}"/>
    <cellStyle name="Vírgula 6 2 2 2 2" xfId="2391" xr:uid="{76C10B39-098C-47B5-A857-A1F99C263108}"/>
    <cellStyle name="Vírgula 6 2 2 2 3" xfId="5193" xr:uid="{E15EDE95-864F-409B-85E2-34A6B73859C9}"/>
    <cellStyle name="Vírgula 6 2 2 3" xfId="2392" xr:uid="{048C5372-858B-4A4E-BEF7-DCC7E3829F7E}"/>
    <cellStyle name="Vírgula 6 2 2 3 2" xfId="2393" xr:uid="{0D7CA732-A93D-4994-9079-2AD2F2A0BBAA}"/>
    <cellStyle name="Vírgula 6 2 2 4" xfId="2394" xr:uid="{32031A6C-B3CC-42B1-82D2-D72919E12421}"/>
    <cellStyle name="Vírgula 6 2 2 5" xfId="5192" xr:uid="{89D91990-73DC-4DFA-8088-10A29B3D8547}"/>
    <cellStyle name="Vírgula 6 2 3" xfId="2395" xr:uid="{FA74C5AF-26D6-4CA9-94A0-BEB62F26600F}"/>
    <cellStyle name="Vírgula 6 2 3 2" xfId="2396" xr:uid="{8A091E0D-04C5-488C-AB33-CE75440F4AC8}"/>
    <cellStyle name="Vírgula 6 2 3 3" xfId="5194" xr:uid="{435B6AF2-65D0-4C01-84F2-081284C8CC60}"/>
    <cellStyle name="Vírgula 6 2 4" xfId="2397" xr:uid="{21342B80-9212-4F8A-84EF-7070ADA9990B}"/>
    <cellStyle name="Vírgula 6 2 4 2" xfId="2398" xr:uid="{FBB53FB7-9998-45DC-85F8-C8E64C8BEAB9}"/>
    <cellStyle name="Vírgula 6 2 5" xfId="2399" xr:uid="{7625FE3B-C03B-43F9-80BB-0DDB78FCB483}"/>
    <cellStyle name="Vírgula 6 2 6" xfId="2400" xr:uid="{C6CA4EC2-7E99-49A4-88C9-A0FA6FCE1A7B}"/>
    <cellStyle name="Vírgula 6 2 7" xfId="2401" xr:uid="{1FC5B413-C122-47C1-9C83-9776D2C3EAC4}"/>
    <cellStyle name="Vírgula 6 2 8" xfId="5191" xr:uid="{BD22CE27-258E-4D4F-9987-5136DF7F1F02}"/>
    <cellStyle name="Vírgula 6 3" xfId="2402" xr:uid="{96D78F89-0482-4EC7-820D-1EA629B0CE01}"/>
    <cellStyle name="Vírgula 6 3 2" xfId="2403" xr:uid="{A78D81A8-9D9C-4DBA-9703-CFFD0DE5FCEB}"/>
    <cellStyle name="Vírgula 6 3 2 2" xfId="2404" xr:uid="{A093A7E8-7545-49FB-9F11-F68E81E3E5C6}"/>
    <cellStyle name="Vírgula 6 3 2 3" xfId="5196" xr:uid="{8538EE44-8FB5-4BDF-B91C-6D9396F0592A}"/>
    <cellStyle name="Vírgula 6 3 3" xfId="2405" xr:uid="{87C999A2-3D79-411E-9657-5D4F86DFD53D}"/>
    <cellStyle name="Vírgula 6 3 3 2" xfId="2406" xr:uid="{13EC3C34-8129-4EBF-B6B3-79B0C2BF2B49}"/>
    <cellStyle name="Vírgula 6 3 4" xfId="2407" xr:uid="{A8BB0BB6-5B0A-4196-A52A-A92D0BD68B14}"/>
    <cellStyle name="Vírgula 6 3 5" xfId="2408" xr:uid="{80A8BC62-15FC-4215-AAF8-86DFA11D15AF}"/>
    <cellStyle name="Vírgula 6 3 6" xfId="5195" xr:uid="{AD60CCE4-A52A-40B4-BA07-49CB6AAB1068}"/>
    <cellStyle name="Vírgula 6 4" xfId="2409" xr:uid="{678E06A1-4035-43AE-A6C0-2FD325FFC16A}"/>
    <cellStyle name="Vírgula 6 4 2" xfId="2410" xr:uid="{9159F414-33BD-4043-9F5E-A2A83E62954D}"/>
    <cellStyle name="Vírgula 6 4 2 2" xfId="2411" xr:uid="{80391AA4-4212-484B-A49D-EB7ECF15805B}"/>
    <cellStyle name="Vírgula 6 4 2 3" xfId="5198" xr:uid="{F749CD40-0735-464B-8C78-0999D2B9E602}"/>
    <cellStyle name="Vírgula 6 4 3" xfId="2412" xr:uid="{BD0A24D1-A9D6-417C-A43E-8C2EE997B3BF}"/>
    <cellStyle name="Vírgula 6 4 3 2" xfId="2413" xr:uid="{6A5C287B-3C0F-4873-987F-0A0B0F1C8EB9}"/>
    <cellStyle name="Vírgula 6 4 4" xfId="2414" xr:uid="{283EBDD3-490B-4F19-8DFB-1503AF1364B9}"/>
    <cellStyle name="Vírgula 6 4 5" xfId="5197" xr:uid="{D96BE0DD-2559-4D99-8172-DB6A5CE9D079}"/>
    <cellStyle name="Vírgula 6 5" xfId="2415" xr:uid="{9C966141-D519-4038-AAD9-0A3FE36524C5}"/>
    <cellStyle name="Vírgula 6 5 2" xfId="2416" xr:uid="{6C1C0C0B-0D57-4F80-892D-8EFBD3D4A3A5}"/>
    <cellStyle name="Vírgula 6 5 2 2" xfId="5200" xr:uid="{19EDABDD-E224-4726-8968-F4BCFCE16DFB}"/>
    <cellStyle name="Vírgula 6 5 3" xfId="5199" xr:uid="{F0609BAB-E7E3-4F05-BA8F-46F5896F4BBD}"/>
    <cellStyle name="Vírgula 6 6" xfId="2417" xr:uid="{7C86C236-0F62-4D6B-8279-C09DBE8B0A71}"/>
    <cellStyle name="Vírgula 6 6 2" xfId="2418" xr:uid="{7C0AD987-B776-47E5-B8AD-F8C6900040F5}"/>
    <cellStyle name="Vírgula 6 6 3" xfId="5201" xr:uid="{A02E7CC0-EE61-4FA9-B6A7-56F7B6A3E094}"/>
    <cellStyle name="Vírgula 6 7" xfId="2419" xr:uid="{69943927-C623-4570-80EB-67B847478149}"/>
    <cellStyle name="Vírgula 6 8" xfId="2420" xr:uid="{790C5ABB-4F03-4099-B0D9-BAECA6F5B71F}"/>
    <cellStyle name="Vírgula 6 9" xfId="5190" xr:uid="{43C4452C-0E22-456C-91A1-9373DB59D67B}"/>
    <cellStyle name="Vírgula 7" xfId="2421" xr:uid="{BAC06634-7EA3-45BE-8071-9E0EB640FF52}"/>
    <cellStyle name="Vírgula 7 2" xfId="2422" xr:uid="{C129B603-FEED-4E65-A3D6-84A8EC467E1E}"/>
    <cellStyle name="Vírgula 7 2 2" xfId="2423" xr:uid="{C18DAB18-542E-412C-BE6C-6F33BD04941E}"/>
    <cellStyle name="Vírgula 7 2 2 2" xfId="2424" xr:uid="{9519EF09-2303-4E86-9AC8-8266329DDADB}"/>
    <cellStyle name="Vírgula 7 2 2 3" xfId="5204" xr:uid="{8611913C-F81F-495E-B025-C8E4BBF719DC}"/>
    <cellStyle name="Vírgula 7 2 3" xfId="2425" xr:uid="{0ECDB8A1-2088-44AE-A844-3FCDEAF6073C}"/>
    <cellStyle name="Vírgula 7 2 3 2" xfId="2426" xr:uid="{5EBCC7EA-C81F-40F3-9985-272CE49AE0EA}"/>
    <cellStyle name="Vírgula 7 2 4" xfId="2427" xr:uid="{24929F44-1F3E-4221-A8E4-79B3E1411A8D}"/>
    <cellStyle name="Vírgula 7 2 5" xfId="2428" xr:uid="{A93A37E8-E4D0-4951-8D69-0C70300982AA}"/>
    <cellStyle name="Vírgula 7 2 6" xfId="5203" xr:uid="{097E2C5B-2F8D-4597-8564-57C66FEB9221}"/>
    <cellStyle name="Vírgula 7 3" xfId="2429" xr:uid="{9B97247C-CFC5-4B27-AD31-F7B5F7E7AC4D}"/>
    <cellStyle name="Vírgula 7 3 2" xfId="2430" xr:uid="{FCE25D49-3A3A-45D0-9E59-5282B54F2954}"/>
    <cellStyle name="Vírgula 7 3 2 2" xfId="2431" xr:uid="{C456B20E-B10A-4255-9A65-3DA30165C41F}"/>
    <cellStyle name="Vírgula 7 3 2 3" xfId="5206" xr:uid="{367C2F36-FE79-417F-81BE-B1C0DA84FC0A}"/>
    <cellStyle name="Vírgula 7 3 3" xfId="2432" xr:uid="{8788BE99-86D3-42BE-B009-20C75089BA25}"/>
    <cellStyle name="Vírgula 7 3 3 2" xfId="2433" xr:uid="{997E50E2-1CCC-4081-A916-99030D76251A}"/>
    <cellStyle name="Vírgula 7 3 4" xfId="2434" xr:uid="{6D1D3DF8-B8C0-4934-8F48-415CDC84E2D1}"/>
    <cellStyle name="Vírgula 7 3 5" xfId="2435" xr:uid="{DA6D2267-F731-4152-BB15-0B8FD55D95F0}"/>
    <cellStyle name="Vírgula 7 3 6" xfId="5205" xr:uid="{CDC6E496-B97D-47F6-A0F6-D7AF11A27B3E}"/>
    <cellStyle name="Vírgula 7 4" xfId="2436" xr:uid="{86A38366-1ACD-4A72-9B1A-F3DA420C05F5}"/>
    <cellStyle name="Vírgula 7 4 2" xfId="2437" xr:uid="{72EDF72B-3444-460E-AF3A-24E497A63BD3}"/>
    <cellStyle name="Vírgula 7 4 2 2" xfId="2438" xr:uid="{872D8CDF-A9ED-4CEF-A200-A6686708EB12}"/>
    <cellStyle name="Vírgula 7 4 2 3" xfId="5208" xr:uid="{143084B1-A324-44A1-9F05-D3F05B950330}"/>
    <cellStyle name="Vírgula 7 4 3" xfId="2439" xr:uid="{3908145C-AAFF-4ED5-B79E-4733E3F4FB8D}"/>
    <cellStyle name="Vírgula 7 4 3 2" xfId="2440" xr:uid="{A4A1CAE7-1237-4031-9FBC-295FC0F6EB57}"/>
    <cellStyle name="Vírgula 7 4 4" xfId="2441" xr:uid="{5BCE8B8F-607F-460E-85A8-8EC85D9A86F1}"/>
    <cellStyle name="Vírgula 7 4 5" xfId="5207" xr:uid="{262D9319-602D-4A44-8D9C-99C43E7DA4B4}"/>
    <cellStyle name="Vírgula 7 5" xfId="2442" xr:uid="{89D9478B-40A8-47D0-9DEC-C462605C2A88}"/>
    <cellStyle name="Vírgula 7 5 2" xfId="2443" xr:uid="{40696036-2F5A-454C-9B6F-47129381196F}"/>
    <cellStyle name="Vírgula 7 5 3" xfId="5209" xr:uid="{C64D7066-0121-4D72-9FED-ED26A988016E}"/>
    <cellStyle name="Vírgula 7 6" xfId="2444" xr:uid="{BE659F51-90E5-42A7-B6E9-C2FDBA2C93F5}"/>
    <cellStyle name="Vírgula 7 6 2" xfId="2445" xr:uid="{DFB7E310-D94D-4D9F-877C-0AA69FD9BD53}"/>
    <cellStyle name="Vírgula 7 7" xfId="2446" xr:uid="{1E80295E-65D0-4ADF-AF2A-FBFFF819DC75}"/>
    <cellStyle name="Vírgula 7 8" xfId="2447" xr:uid="{D31BA50E-DFDB-47AC-B7E9-EB5B4F912FC4}"/>
    <cellStyle name="Vírgula 7 9" xfId="5202" xr:uid="{D8EFBFD3-22B6-460B-B493-3E889F4017F5}"/>
    <cellStyle name="Vírgula 8" xfId="2448" xr:uid="{10330198-3424-4C88-992B-26751268385B}"/>
    <cellStyle name="Vírgula 8 2" xfId="2449" xr:uid="{B891FE11-90F8-43CF-8CEA-5AEFB6463640}"/>
    <cellStyle name="Vírgula 8 2 2" xfId="2450" xr:uid="{F109BBE7-0CE1-446A-9D62-24F6A90B3ECA}"/>
    <cellStyle name="Vírgula 8 2 2 2" xfId="2451" xr:uid="{6B421114-AA44-4784-8CD1-CC2BD332E705}"/>
    <cellStyle name="Vírgula 8 2 3" xfId="2452" xr:uid="{A95DA8B8-E0AF-4CDC-9E8F-898743EF5C3B}"/>
    <cellStyle name="Vírgula 8 2 3 2" xfId="2453" xr:uid="{B7F7CC48-8826-44D4-BEF9-C4711F37E223}"/>
    <cellStyle name="Vírgula 8 2 4" xfId="2454" xr:uid="{E466B760-9237-4748-9DBD-5E21ECD17042}"/>
    <cellStyle name="Vírgula 8 2 5" xfId="2455" xr:uid="{29968D21-3D51-4D0A-8DB1-174F63AF0ED0}"/>
    <cellStyle name="Vírgula 8 3" xfId="2456" xr:uid="{C610B6FE-F38D-4382-AF3E-C64DBBF2E845}"/>
    <cellStyle name="Vírgula 8 3 2" xfId="2457" xr:uid="{B0270520-BA75-4840-A522-660E5885A9F9}"/>
    <cellStyle name="Vírgula 8 4" xfId="2458" xr:uid="{AE5C4346-232D-4BF6-B1D3-07634D45B7C7}"/>
    <cellStyle name="Vírgula 8 4 2" xfId="2459" xr:uid="{64BF7769-77E9-4F28-B741-2C7F28C35F74}"/>
    <cellStyle name="Vírgula 8 5" xfId="2460" xr:uid="{F5CC8064-0AE4-4DD6-AC54-153D15CD70CE}"/>
    <cellStyle name="Vírgula 8 6" xfId="2461" xr:uid="{6DEC08D5-AC0A-44C0-95B6-8AF29BEBC314}"/>
    <cellStyle name="Vírgula 9" xfId="2462" xr:uid="{97373D33-7162-4E5B-93F6-66C5B20A58AE}"/>
    <cellStyle name="Vírgula 9 2" xfId="2463" xr:uid="{3EECFB6D-3CA8-455E-9B7F-A800EEB2C8BB}"/>
    <cellStyle name="Vírgula 9 2 2" xfId="2464" xr:uid="{EFF75D4D-9976-496E-A080-DEACF3BF7A14}"/>
    <cellStyle name="Vírgula 9 3" xfId="2465" xr:uid="{2029A580-BFF6-4A5E-B2AC-BFDAEDCBEBB7}"/>
    <cellStyle name="Vírgula 9 3 2" xfId="2466" xr:uid="{1E4C71E7-D541-45CC-88FE-BA237E49A0A7}"/>
    <cellStyle name="Vírgula 9 4" xfId="2467" xr:uid="{EDEF31B8-E385-4BB4-B691-E22601E711D4}"/>
    <cellStyle name="Vírgula 9 5" xfId="2468" xr:uid="{334D65D9-F292-41E3-AA9C-D511F8A0EA14}"/>
    <cellStyle name="Warning Text" xfId="2469" xr:uid="{CE339B91-1F58-4F84-8BC8-3CC6CF022CCF}"/>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7F3DF"/>
      <rgbColor rgb="FFD8ECF6"/>
      <rgbColor rgb="FF660066"/>
      <rgbColor rgb="FFFF8080"/>
      <rgbColor rgb="FF0066CC"/>
      <rgbColor rgb="FFD6D6D6"/>
      <rgbColor rgb="FF000080"/>
      <rgbColor rgb="FFFF00FF"/>
      <rgbColor rgb="FFFFFF00"/>
      <rgbColor rgb="FF00FFFF"/>
      <rgbColor rgb="FF800080"/>
      <rgbColor rgb="FF800000"/>
      <rgbColor rgb="FF008080"/>
      <rgbColor rgb="FF0000FF"/>
      <rgbColor rgb="FF00CCFF"/>
      <rgbColor rgb="FFEFEFEF"/>
      <rgbColor rgb="FFDFF0D8"/>
      <rgbColor rgb="FFF2F2F2"/>
      <rgbColor rgb="FF99CCFF"/>
      <rgbColor rgb="FFFF99CC"/>
      <rgbColor rgb="FFCC99FF"/>
      <rgbColor rgb="FFD9D9D9"/>
      <rgbColor rgb="FF3366FF"/>
      <rgbColor rgb="FF33CCCC"/>
      <rgbColor rgb="FF99CC00"/>
      <rgbColor rgb="FFFFCC00"/>
      <rgbColor rgb="FFFF9900"/>
      <rgbColor rgb="FFFF55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67234</xdr:rowOff>
    </xdr:from>
    <xdr:to>
      <xdr:col>2</xdr:col>
      <xdr:colOff>450337</xdr:colOff>
      <xdr:row>1</xdr:row>
      <xdr:rowOff>605117</xdr:rowOff>
    </xdr:to>
    <xdr:pic>
      <xdr:nvPicPr>
        <xdr:cNvPr id="2" name="Imagem 41">
          <a:extLst>
            <a:ext uri="{FF2B5EF4-FFF2-40B4-BE49-F238E27FC236}">
              <a16:creationId xmlns:a16="http://schemas.microsoft.com/office/drawing/2014/main" id="{9DBB520A-DB58-4D6C-9162-7B5BC8EF51E7}"/>
            </a:ext>
          </a:extLst>
        </xdr:cNvPr>
        <xdr:cNvPicPr/>
      </xdr:nvPicPr>
      <xdr:blipFill>
        <a:blip xmlns:r="http://schemas.openxmlformats.org/officeDocument/2006/relationships" r:embed="rId1"/>
        <a:stretch/>
      </xdr:blipFill>
      <xdr:spPr>
        <a:xfrm>
          <a:off x="76200" y="67234"/>
          <a:ext cx="2030506" cy="918883"/>
        </a:xfrm>
        <a:prstGeom prst="rect">
          <a:avLst/>
        </a:prstGeom>
        <a:ln w="0">
          <a:noFill/>
        </a:ln>
      </xdr:spPr>
    </xdr:pic>
    <xdr:clientData/>
  </xdr:twoCellAnchor>
  <xdr:twoCellAnchor editAs="oneCell">
    <xdr:from>
      <xdr:col>11</xdr:col>
      <xdr:colOff>1035843</xdr:colOff>
      <xdr:row>0</xdr:row>
      <xdr:rowOff>170874</xdr:rowOff>
    </xdr:from>
    <xdr:to>
      <xdr:col>13</xdr:col>
      <xdr:colOff>981035</xdr:colOff>
      <xdr:row>2</xdr:row>
      <xdr:rowOff>273843</xdr:rowOff>
    </xdr:to>
    <xdr:pic>
      <xdr:nvPicPr>
        <xdr:cNvPr id="4" name="Picture 1">
          <a:extLst>
            <a:ext uri="{FF2B5EF4-FFF2-40B4-BE49-F238E27FC236}">
              <a16:creationId xmlns:a16="http://schemas.microsoft.com/office/drawing/2014/main" id="{D43D09B1-FB28-4B3E-B9B3-15C136A1CD6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204406" y="170874"/>
          <a:ext cx="2826504" cy="1317407"/>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celopc\Documents\MARCELO%20-%20SESC\OR&#199;AMENTOS\TAGUATINGA%20NORTE\SESC%20DF_TAGUATINGA_PLO_R02%20-%20Copia%20-%20Copia.xlsx" TargetMode="External"/><Relationship Id="rId1" Type="http://schemas.openxmlformats.org/officeDocument/2006/relationships/externalLinkPath" Target="SESC%20DF_TAGUATINGA_PLO_R02%20-%20Copia%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O"/>
      <sheetName val="BDI"/>
      <sheetName val="Cronograma"/>
      <sheetName val="PLO"/>
      <sheetName val="COMPOSIÇÕES"/>
      <sheetName val="Curva ABC de Insumos"/>
      <sheetName val="Curva ABC de Serviços"/>
      <sheetName val="Mapa de Cotações"/>
      <sheetName val="DECLARAÇÃO"/>
    </sheetNames>
    <sheetDataSet>
      <sheetData sheetId="0">
        <row r="2">
          <cell r="E2" t="str">
            <v xml:space="preserve">SINAPI - 10/2023 - Distrito Federal
SBC - 11/2023 - Distrito Federal
ORSE - 09/2023 - Sergipe
CPOS/CDHU - 08/2023 - São Paulo
EMOP - 09/2023 - Rio de Janeiro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05"/>
  <sheetViews>
    <sheetView tabSelected="1" showOutlineSymbols="0" showWhiteSpace="0" view="pageBreakPreview" topLeftCell="A179" zoomScale="80" zoomScaleSheetLayoutView="80" workbookViewId="0">
      <selection activeCell="L208" sqref="L208"/>
    </sheetView>
  </sheetViews>
  <sheetFormatPr defaultColWidth="8.75" defaultRowHeight="14.25" x14ac:dyDescent="0.2"/>
  <cols>
    <col min="1" max="1" width="8" style="4" customWidth="1"/>
    <col min="2" max="2" width="13.875" style="14" customWidth="1"/>
    <col min="3" max="3" width="10" style="4" bestFit="1" customWidth="1"/>
    <col min="4" max="4" width="60" style="38" customWidth="1"/>
    <col min="5" max="5" width="14.5" style="4" customWidth="1"/>
    <col min="6" max="6" width="9.625" style="4" customWidth="1"/>
    <col min="7" max="7" width="12.375" style="12" bestFit="1" customWidth="1"/>
    <col min="8" max="8" width="21.125" style="4" customWidth="1"/>
    <col min="9" max="9" width="17.375" style="4" customWidth="1"/>
    <col min="10" max="10" width="15.625" style="4" customWidth="1"/>
    <col min="11" max="11" width="16.625" style="4" customWidth="1"/>
    <col min="12" max="12" width="16.875" style="4" customWidth="1"/>
    <col min="13" max="13" width="20.875" style="4" customWidth="1"/>
    <col min="14" max="14" width="16" style="4" customWidth="1"/>
    <col min="15" max="15" width="15.75" style="14" bestFit="1" customWidth="1"/>
    <col min="16" max="16" width="12.875" style="4" customWidth="1"/>
    <col min="17" max="17" width="11" style="4" bestFit="1" customWidth="1"/>
    <col min="18" max="18" width="9.5" style="4" customWidth="1"/>
    <col min="19" max="16384" width="8.75" style="4"/>
  </cols>
  <sheetData>
    <row r="1" spans="1:17" ht="30" customHeight="1" x14ac:dyDescent="0.2">
      <c r="A1" s="28"/>
      <c r="B1" s="42"/>
      <c r="C1" s="28"/>
      <c r="D1" s="40" t="s">
        <v>0</v>
      </c>
      <c r="E1" s="106" t="s">
        <v>1</v>
      </c>
      <c r="F1" s="106"/>
      <c r="G1" s="106"/>
      <c r="H1" s="29"/>
      <c r="I1" s="30" t="s">
        <v>2</v>
      </c>
      <c r="J1" s="30"/>
      <c r="K1" s="103" t="s">
        <v>3</v>
      </c>
      <c r="L1" s="103"/>
      <c r="M1" s="29"/>
      <c r="N1" s="29"/>
      <c r="O1" s="31"/>
      <c r="P1" s="32"/>
      <c r="Q1" s="32"/>
    </row>
    <row r="2" spans="1:17" ht="66" customHeight="1" x14ac:dyDescent="0.2">
      <c r="A2" s="28"/>
      <c r="B2" s="42"/>
      <c r="C2" s="28"/>
      <c r="D2" s="40" t="s">
        <v>458</v>
      </c>
      <c r="E2" s="106" t="str">
        <f>[1]RESUMO!E2</f>
        <v xml:space="preserve">SINAPI - 10/2023 - Distrito Federal
SBC - 11/2023 - Distrito Federal
ORSE - 09/2023 - Sergipe
CPOS/CDHU - 08/2023 - São Paulo
EMOP - 09/2023 - Rio de Janeiro
</v>
      </c>
      <c r="F2" s="106"/>
      <c r="G2" s="106"/>
      <c r="H2" s="29"/>
      <c r="I2" s="33" t="s">
        <v>392</v>
      </c>
      <c r="J2" s="30"/>
      <c r="K2" s="103" t="s">
        <v>37</v>
      </c>
      <c r="L2" s="103"/>
      <c r="M2" s="29"/>
      <c r="N2" s="29"/>
      <c r="O2" s="31"/>
      <c r="P2" s="32"/>
      <c r="Q2" s="32"/>
    </row>
    <row r="3" spans="1:17" ht="40.5" customHeight="1" x14ac:dyDescent="0.2">
      <c r="A3" s="104" t="s">
        <v>12</v>
      </c>
      <c r="B3" s="105"/>
      <c r="C3" s="105"/>
      <c r="D3" s="105"/>
      <c r="E3" s="105"/>
      <c r="F3" s="105"/>
      <c r="G3" s="105"/>
      <c r="H3" s="105"/>
      <c r="I3" s="105"/>
      <c r="J3" s="105"/>
      <c r="K3" s="105"/>
      <c r="L3" s="105"/>
      <c r="M3" s="105"/>
      <c r="N3" s="105"/>
      <c r="O3" s="31"/>
      <c r="P3" s="32"/>
      <c r="Q3" s="32"/>
    </row>
    <row r="4" spans="1:17" x14ac:dyDescent="0.2">
      <c r="A4" s="49" t="s">
        <v>4</v>
      </c>
      <c r="B4" s="50" t="s">
        <v>13</v>
      </c>
      <c r="C4" s="49" t="s">
        <v>14</v>
      </c>
      <c r="D4" s="51" t="s">
        <v>5</v>
      </c>
      <c r="E4" s="50" t="s">
        <v>38</v>
      </c>
      <c r="F4" s="49" t="s">
        <v>15</v>
      </c>
      <c r="G4" s="52" t="s">
        <v>16</v>
      </c>
      <c r="H4" s="99" t="s">
        <v>17</v>
      </c>
      <c r="I4" s="99"/>
      <c r="J4" s="99"/>
      <c r="K4" s="99" t="s">
        <v>6</v>
      </c>
      <c r="L4" s="100"/>
      <c r="M4" s="100"/>
      <c r="N4" s="49" t="s">
        <v>7</v>
      </c>
      <c r="O4" s="31"/>
      <c r="P4" s="32"/>
      <c r="Q4" s="34"/>
    </row>
    <row r="5" spans="1:17" x14ac:dyDescent="0.2">
      <c r="A5" s="49"/>
      <c r="B5" s="50"/>
      <c r="C5" s="49"/>
      <c r="D5" s="51"/>
      <c r="E5" s="49"/>
      <c r="F5" s="49"/>
      <c r="G5" s="52"/>
      <c r="H5" s="48" t="s">
        <v>18</v>
      </c>
      <c r="I5" s="48" t="s">
        <v>19</v>
      </c>
      <c r="J5" s="48" t="s">
        <v>6</v>
      </c>
      <c r="K5" s="48" t="s">
        <v>18</v>
      </c>
      <c r="L5" s="48" t="s">
        <v>19</v>
      </c>
      <c r="M5" s="48" t="s">
        <v>67</v>
      </c>
      <c r="N5" s="49"/>
      <c r="O5" s="31"/>
      <c r="P5" s="32"/>
      <c r="Q5" s="32"/>
    </row>
    <row r="6" spans="1:17" s="27" customFormat="1" x14ac:dyDescent="0.2">
      <c r="A6" s="53" t="s">
        <v>20</v>
      </c>
      <c r="B6" s="54"/>
      <c r="C6" s="53"/>
      <c r="D6" s="53" t="s">
        <v>8</v>
      </c>
      <c r="E6" s="53"/>
      <c r="F6" s="53"/>
      <c r="G6" s="55"/>
      <c r="H6" s="56"/>
      <c r="I6" s="56"/>
      <c r="J6" s="56"/>
      <c r="K6" s="56"/>
      <c r="L6" s="56"/>
      <c r="M6" s="57"/>
      <c r="N6" s="58"/>
      <c r="O6" s="35"/>
      <c r="P6" s="36"/>
      <c r="Q6" s="36"/>
    </row>
    <row r="7" spans="1:17" s="27" customFormat="1" ht="17.25" customHeight="1" x14ac:dyDescent="0.2">
      <c r="A7" s="59" t="s">
        <v>21</v>
      </c>
      <c r="B7" s="60">
        <v>12689</v>
      </c>
      <c r="C7" s="59" t="s">
        <v>120</v>
      </c>
      <c r="D7" s="59" t="s">
        <v>251</v>
      </c>
      <c r="E7" s="60" t="s">
        <v>132</v>
      </c>
      <c r="F7" s="61" t="s">
        <v>36</v>
      </c>
      <c r="G7" s="62">
        <v>1</v>
      </c>
      <c r="H7" s="61">
        <v>0</v>
      </c>
      <c r="I7" s="61">
        <v>0</v>
      </c>
      <c r="J7" s="61">
        <f t="shared" ref="J7:J10" si="0">H7+I7</f>
        <v>0</v>
      </c>
      <c r="K7" s="61">
        <f t="shared" ref="K7:K10" si="1">ROUND(H7*G7,2)</f>
        <v>0</v>
      </c>
      <c r="L7" s="61">
        <f t="shared" ref="L7:L10" si="2">ROUND(G7*I7,2)</f>
        <v>0</v>
      </c>
      <c r="M7" s="61">
        <f t="shared" ref="M7:M10" si="3">ROUND(K7+L7,2)</f>
        <v>0</v>
      </c>
      <c r="N7" s="63" t="e">
        <f>M7/$M$198</f>
        <v>#DIV/0!</v>
      </c>
      <c r="O7" s="35"/>
      <c r="P7" s="36"/>
      <c r="Q7" s="36"/>
    </row>
    <row r="8" spans="1:17" s="27" customFormat="1" ht="38.25" x14ac:dyDescent="0.2">
      <c r="A8" s="59" t="s">
        <v>56</v>
      </c>
      <c r="B8" s="60" t="s">
        <v>22</v>
      </c>
      <c r="C8" s="59" t="s">
        <v>137</v>
      </c>
      <c r="D8" s="59" t="s">
        <v>121</v>
      </c>
      <c r="E8" s="60" t="s">
        <v>393</v>
      </c>
      <c r="F8" s="60" t="s">
        <v>33</v>
      </c>
      <c r="G8" s="62">
        <f>2*2*4*4</f>
        <v>64</v>
      </c>
      <c r="H8" s="61">
        <v>0</v>
      </c>
      <c r="I8" s="61">
        <v>0</v>
      </c>
      <c r="J8" s="61">
        <f t="shared" si="0"/>
        <v>0</v>
      </c>
      <c r="K8" s="61">
        <f t="shared" si="1"/>
        <v>0</v>
      </c>
      <c r="L8" s="61">
        <f t="shared" si="2"/>
        <v>0</v>
      </c>
      <c r="M8" s="61">
        <f t="shared" si="3"/>
        <v>0</v>
      </c>
      <c r="N8" s="63" t="e">
        <f>M8/$M$198</f>
        <v>#DIV/0!</v>
      </c>
      <c r="O8" s="35"/>
      <c r="P8" s="36"/>
      <c r="Q8" s="36"/>
    </row>
    <row r="9" spans="1:17" s="27" customFormat="1" x14ac:dyDescent="0.2">
      <c r="A9" s="59" t="s">
        <v>57</v>
      </c>
      <c r="B9" s="60" t="s">
        <v>23</v>
      </c>
      <c r="C9" s="59" t="s">
        <v>137</v>
      </c>
      <c r="D9" s="59" t="s">
        <v>24</v>
      </c>
      <c r="E9" s="60" t="s">
        <v>132</v>
      </c>
      <c r="F9" s="61" t="s">
        <v>36</v>
      </c>
      <c r="G9" s="62">
        <v>1</v>
      </c>
      <c r="H9" s="61">
        <v>0</v>
      </c>
      <c r="I9" s="61">
        <v>0</v>
      </c>
      <c r="J9" s="61">
        <f t="shared" si="0"/>
        <v>0</v>
      </c>
      <c r="K9" s="61">
        <f t="shared" si="1"/>
        <v>0</v>
      </c>
      <c r="L9" s="61">
        <f t="shared" si="2"/>
        <v>0</v>
      </c>
      <c r="M9" s="61">
        <f t="shared" si="3"/>
        <v>0</v>
      </c>
      <c r="N9" s="63" t="e">
        <f>M9/$M$198</f>
        <v>#DIV/0!</v>
      </c>
      <c r="O9" s="35"/>
      <c r="P9" s="36"/>
      <c r="Q9" s="36"/>
    </row>
    <row r="10" spans="1:17" s="27" customFormat="1" ht="25.5" x14ac:dyDescent="0.2">
      <c r="A10" s="59" t="s">
        <v>58</v>
      </c>
      <c r="B10" s="60" t="s">
        <v>39</v>
      </c>
      <c r="C10" s="59" t="s">
        <v>137</v>
      </c>
      <c r="D10" s="59" t="s">
        <v>122</v>
      </c>
      <c r="E10" s="60" t="s">
        <v>132</v>
      </c>
      <c r="F10" s="61" t="s">
        <v>36</v>
      </c>
      <c r="G10" s="62">
        <v>1</v>
      </c>
      <c r="H10" s="61">
        <v>0</v>
      </c>
      <c r="I10" s="61">
        <v>0</v>
      </c>
      <c r="J10" s="61">
        <f t="shared" si="0"/>
        <v>0</v>
      </c>
      <c r="K10" s="61">
        <f t="shared" si="1"/>
        <v>0</v>
      </c>
      <c r="L10" s="61">
        <f t="shared" si="2"/>
        <v>0</v>
      </c>
      <c r="M10" s="61">
        <f t="shared" si="3"/>
        <v>0</v>
      </c>
      <c r="N10" s="63" t="e">
        <f>M10/$M$198</f>
        <v>#DIV/0!</v>
      </c>
      <c r="O10" s="35"/>
      <c r="P10" s="36"/>
      <c r="Q10" s="36"/>
    </row>
    <row r="11" spans="1:17" s="27" customFormat="1" x14ac:dyDescent="0.2">
      <c r="A11" s="64"/>
      <c r="B11" s="65"/>
      <c r="C11" s="64"/>
      <c r="D11" s="64" t="s">
        <v>26</v>
      </c>
      <c r="E11" s="65"/>
      <c r="F11" s="65"/>
      <c r="G11" s="66"/>
      <c r="H11" s="67"/>
      <c r="I11" s="67"/>
      <c r="J11" s="67"/>
      <c r="K11" s="67"/>
      <c r="L11" s="68" t="s">
        <v>46</v>
      </c>
      <c r="M11" s="69">
        <f>SUM(M7:M10)</f>
        <v>0</v>
      </c>
      <c r="N11" s="70" t="e">
        <f>M11/$M$198</f>
        <v>#DIV/0!</v>
      </c>
      <c r="O11" s="35"/>
      <c r="P11" s="36"/>
      <c r="Q11" s="36"/>
    </row>
    <row r="12" spans="1:17" s="27" customFormat="1" x14ac:dyDescent="0.2">
      <c r="A12" s="53" t="s">
        <v>25</v>
      </c>
      <c r="B12" s="54"/>
      <c r="C12" s="53"/>
      <c r="D12" s="53" t="s">
        <v>9</v>
      </c>
      <c r="E12" s="54"/>
      <c r="F12" s="53"/>
      <c r="G12" s="71"/>
      <c r="H12" s="53"/>
      <c r="I12" s="53"/>
      <c r="J12" s="56"/>
      <c r="K12" s="56"/>
      <c r="L12" s="56"/>
      <c r="M12" s="57"/>
      <c r="N12" s="58"/>
      <c r="O12" s="35"/>
      <c r="P12" s="36"/>
      <c r="Q12" s="36"/>
    </row>
    <row r="13" spans="1:17" s="27" customFormat="1" ht="25.5" x14ac:dyDescent="0.2">
      <c r="A13" s="59" t="s">
        <v>68</v>
      </c>
      <c r="B13" s="60">
        <v>90778</v>
      </c>
      <c r="C13" s="59" t="s">
        <v>27</v>
      </c>
      <c r="D13" s="59" t="s">
        <v>48</v>
      </c>
      <c r="E13" s="60" t="s">
        <v>132</v>
      </c>
      <c r="F13" s="60" t="s">
        <v>70</v>
      </c>
      <c r="G13" s="62">
        <f>4*22*4</f>
        <v>352</v>
      </c>
      <c r="H13" s="61">
        <v>0</v>
      </c>
      <c r="I13" s="61">
        <v>0</v>
      </c>
      <c r="J13" s="61">
        <f>H13+I13</f>
        <v>0</v>
      </c>
      <c r="K13" s="61">
        <f>ROUND(H13*G13,2)</f>
        <v>0</v>
      </c>
      <c r="L13" s="61">
        <f>ROUND(G13*I13,2)</f>
        <v>0</v>
      </c>
      <c r="M13" s="61">
        <f>ROUND(K13+L13,2)</f>
        <v>0</v>
      </c>
      <c r="N13" s="63" t="e">
        <f>M13/$M$198</f>
        <v>#DIV/0!</v>
      </c>
      <c r="O13" s="35"/>
      <c r="P13" s="36"/>
      <c r="Q13" s="36"/>
    </row>
    <row r="14" spans="1:17" s="27" customFormat="1" x14ac:dyDescent="0.2">
      <c r="A14" s="59" t="s">
        <v>69</v>
      </c>
      <c r="B14" s="60">
        <v>90780</v>
      </c>
      <c r="C14" s="59" t="s">
        <v>27</v>
      </c>
      <c r="D14" s="59" t="s">
        <v>28</v>
      </c>
      <c r="E14" s="60" t="s">
        <v>132</v>
      </c>
      <c r="F14" s="60" t="s">
        <v>70</v>
      </c>
      <c r="G14" s="62">
        <f>8*22*4</f>
        <v>704</v>
      </c>
      <c r="H14" s="61">
        <v>0</v>
      </c>
      <c r="I14" s="61">
        <v>0</v>
      </c>
      <c r="J14" s="61">
        <f>H14+I14</f>
        <v>0</v>
      </c>
      <c r="K14" s="61">
        <f>ROUND(H14*G14,2)</f>
        <v>0</v>
      </c>
      <c r="L14" s="61">
        <f>ROUND(G14*I14,2)</f>
        <v>0</v>
      </c>
      <c r="M14" s="61">
        <f>ROUND(K14+L14,2)</f>
        <v>0</v>
      </c>
      <c r="N14" s="63" t="e">
        <f>M14/$M$198</f>
        <v>#DIV/0!</v>
      </c>
      <c r="O14" s="35"/>
      <c r="P14" s="36"/>
      <c r="Q14" s="36"/>
    </row>
    <row r="15" spans="1:17" s="27" customFormat="1" x14ac:dyDescent="0.2">
      <c r="A15" s="59" t="s">
        <v>494</v>
      </c>
      <c r="B15" s="60">
        <v>1</v>
      </c>
      <c r="C15" s="59" t="s">
        <v>137</v>
      </c>
      <c r="D15" s="59" t="s">
        <v>497</v>
      </c>
      <c r="E15" s="60" t="s">
        <v>132</v>
      </c>
      <c r="F15" s="60" t="s">
        <v>34</v>
      </c>
      <c r="G15" s="62">
        <v>3136</v>
      </c>
      <c r="H15" s="61">
        <v>0</v>
      </c>
      <c r="I15" s="61">
        <v>0</v>
      </c>
      <c r="J15" s="61">
        <f t="shared" ref="J15:J17" si="4">H15+I15</f>
        <v>0</v>
      </c>
      <c r="K15" s="61">
        <f t="shared" ref="K15:K17" si="5">ROUND(H15*G15,2)</f>
        <v>0</v>
      </c>
      <c r="L15" s="61">
        <f t="shared" ref="L15:L17" si="6">ROUND(G15*I15,2)</f>
        <v>0</v>
      </c>
      <c r="M15" s="61">
        <f t="shared" ref="M15:M17" si="7">ROUND(K15+L15,2)</f>
        <v>0</v>
      </c>
      <c r="N15" s="63" t="e">
        <f t="shared" ref="N15:N17" si="8">M15/$M$198</f>
        <v>#DIV/0!</v>
      </c>
      <c r="O15" s="35"/>
      <c r="P15" s="36"/>
      <c r="Q15" s="36"/>
    </row>
    <row r="16" spans="1:17" s="27" customFormat="1" x14ac:dyDescent="0.2">
      <c r="A16" s="59" t="s">
        <v>495</v>
      </c>
      <c r="B16" s="60">
        <v>2</v>
      </c>
      <c r="C16" s="59" t="s">
        <v>137</v>
      </c>
      <c r="D16" s="59" t="s">
        <v>498</v>
      </c>
      <c r="E16" s="60" t="s">
        <v>132</v>
      </c>
      <c r="F16" s="60" t="s">
        <v>34</v>
      </c>
      <c r="G16" s="62">
        <v>3136</v>
      </c>
      <c r="H16" s="61">
        <v>0</v>
      </c>
      <c r="I16" s="61">
        <v>0</v>
      </c>
      <c r="J16" s="61">
        <f t="shared" si="4"/>
        <v>0</v>
      </c>
      <c r="K16" s="61">
        <f t="shared" si="5"/>
        <v>0</v>
      </c>
      <c r="L16" s="61">
        <f t="shared" si="6"/>
        <v>0</v>
      </c>
      <c r="M16" s="61">
        <f t="shared" si="7"/>
        <v>0</v>
      </c>
      <c r="N16" s="63" t="e">
        <f t="shared" si="8"/>
        <v>#DIV/0!</v>
      </c>
      <c r="O16" s="35"/>
      <c r="P16" s="36"/>
      <c r="Q16" s="36"/>
    </row>
    <row r="17" spans="1:17" s="27" customFormat="1" x14ac:dyDescent="0.2">
      <c r="A17" s="59" t="s">
        <v>496</v>
      </c>
      <c r="B17" s="60">
        <v>3</v>
      </c>
      <c r="C17" s="59" t="s">
        <v>137</v>
      </c>
      <c r="D17" s="59" t="s">
        <v>499</v>
      </c>
      <c r="E17" s="60" t="s">
        <v>132</v>
      </c>
      <c r="F17" s="60" t="s">
        <v>34</v>
      </c>
      <c r="G17" s="62">
        <v>3136</v>
      </c>
      <c r="H17" s="61">
        <v>0</v>
      </c>
      <c r="I17" s="61">
        <v>0</v>
      </c>
      <c r="J17" s="61">
        <f t="shared" si="4"/>
        <v>0</v>
      </c>
      <c r="K17" s="61">
        <f t="shared" si="5"/>
        <v>0</v>
      </c>
      <c r="L17" s="61">
        <f t="shared" si="6"/>
        <v>0</v>
      </c>
      <c r="M17" s="61">
        <f t="shared" si="7"/>
        <v>0</v>
      </c>
      <c r="N17" s="63" t="e">
        <f t="shared" si="8"/>
        <v>#DIV/0!</v>
      </c>
      <c r="O17" s="35"/>
      <c r="P17" s="36"/>
      <c r="Q17" s="36"/>
    </row>
    <row r="18" spans="1:17" s="27" customFormat="1" x14ac:dyDescent="0.2">
      <c r="A18" s="64"/>
      <c r="B18" s="65"/>
      <c r="C18" s="64"/>
      <c r="D18" s="64" t="s">
        <v>26</v>
      </c>
      <c r="E18" s="65"/>
      <c r="F18" s="65"/>
      <c r="G18" s="66"/>
      <c r="H18" s="67"/>
      <c r="I18" s="67"/>
      <c r="J18" s="67"/>
      <c r="K18" s="67"/>
      <c r="L18" s="68" t="s">
        <v>46</v>
      </c>
      <c r="M18" s="69">
        <f>SUM(M13:M17)</f>
        <v>0</v>
      </c>
      <c r="N18" s="70" t="e">
        <f>M18/$M$198</f>
        <v>#DIV/0!</v>
      </c>
      <c r="O18" s="98"/>
      <c r="P18" s="36"/>
      <c r="Q18" s="36"/>
    </row>
    <row r="19" spans="1:17" s="27" customFormat="1" x14ac:dyDescent="0.2">
      <c r="A19" s="53" t="s">
        <v>29</v>
      </c>
      <c r="B19" s="54"/>
      <c r="C19" s="53"/>
      <c r="D19" s="53" t="s">
        <v>40</v>
      </c>
      <c r="E19" s="54"/>
      <c r="F19" s="53"/>
      <c r="G19" s="71"/>
      <c r="H19" s="53"/>
      <c r="I19" s="53"/>
      <c r="J19" s="56"/>
      <c r="K19" s="56"/>
      <c r="L19" s="56"/>
      <c r="M19" s="57"/>
      <c r="N19" s="58"/>
      <c r="O19" s="35"/>
      <c r="P19" s="36"/>
      <c r="Q19" s="36"/>
    </row>
    <row r="20" spans="1:17" s="27" customFormat="1" x14ac:dyDescent="0.2">
      <c r="A20" s="59" t="s">
        <v>30</v>
      </c>
      <c r="B20" s="60" t="s">
        <v>112</v>
      </c>
      <c r="C20" s="59" t="s">
        <v>137</v>
      </c>
      <c r="D20" s="59" t="s">
        <v>113</v>
      </c>
      <c r="E20" s="60" t="s">
        <v>132</v>
      </c>
      <c r="F20" s="60" t="s">
        <v>114</v>
      </c>
      <c r="G20" s="62">
        <v>4</v>
      </c>
      <c r="H20" s="61">
        <v>0</v>
      </c>
      <c r="I20" s="61">
        <v>0</v>
      </c>
      <c r="J20" s="61">
        <f>H20+I20</f>
        <v>0</v>
      </c>
      <c r="K20" s="61">
        <f>ROUND(H20*G20,2)</f>
        <v>0</v>
      </c>
      <c r="L20" s="61">
        <f>ROUND(G20*I20,2)</f>
        <v>0</v>
      </c>
      <c r="M20" s="61">
        <f>ROUND(K20+L20,2)</f>
        <v>0</v>
      </c>
      <c r="N20" s="63" t="e">
        <f>M20/$M$198</f>
        <v>#DIV/0!</v>
      </c>
      <c r="O20" s="35"/>
      <c r="P20" s="36"/>
      <c r="Q20" s="36"/>
    </row>
    <row r="21" spans="1:17" s="27" customFormat="1" x14ac:dyDescent="0.2">
      <c r="A21" s="59" t="s">
        <v>115</v>
      </c>
      <c r="B21" s="60" t="s">
        <v>110</v>
      </c>
      <c r="C21" s="59" t="s">
        <v>137</v>
      </c>
      <c r="D21" s="59" t="s">
        <v>111</v>
      </c>
      <c r="E21" s="60" t="s">
        <v>132</v>
      </c>
      <c r="F21" s="60" t="s">
        <v>34</v>
      </c>
      <c r="G21" s="62">
        <v>3136</v>
      </c>
      <c r="H21" s="61">
        <v>0</v>
      </c>
      <c r="I21" s="61">
        <v>0</v>
      </c>
      <c r="J21" s="61">
        <f>H21+I21</f>
        <v>0</v>
      </c>
      <c r="K21" s="61">
        <f>ROUND(H21*G21,2)</f>
        <v>0</v>
      </c>
      <c r="L21" s="61">
        <f>ROUND(G21*I21,2)</f>
        <v>0</v>
      </c>
      <c r="M21" s="61">
        <f>ROUND(K21+L21,2)</f>
        <v>0</v>
      </c>
      <c r="N21" s="63" t="e">
        <f>M21/$M$198</f>
        <v>#DIV/0!</v>
      </c>
      <c r="O21" s="35"/>
      <c r="P21" s="36"/>
      <c r="Q21" s="36"/>
    </row>
    <row r="22" spans="1:17" s="27" customFormat="1" x14ac:dyDescent="0.2">
      <c r="A22" s="59" t="s">
        <v>116</v>
      </c>
      <c r="B22" s="60" t="s">
        <v>66</v>
      </c>
      <c r="C22" s="59" t="s">
        <v>137</v>
      </c>
      <c r="D22" s="59" t="s">
        <v>31</v>
      </c>
      <c r="E22" s="60" t="s">
        <v>132</v>
      </c>
      <c r="F22" s="60" t="s">
        <v>34</v>
      </c>
      <c r="G22" s="62">
        <v>3136</v>
      </c>
      <c r="H22" s="61">
        <v>0</v>
      </c>
      <c r="I22" s="61">
        <v>0</v>
      </c>
      <c r="J22" s="61">
        <f>H22+I22</f>
        <v>0</v>
      </c>
      <c r="K22" s="61">
        <f>ROUND(H22*G22,2)</f>
        <v>0</v>
      </c>
      <c r="L22" s="61">
        <f>ROUND(G22*I22,2)</f>
        <v>0</v>
      </c>
      <c r="M22" s="61">
        <f>ROUND(K22+L22,2)</f>
        <v>0</v>
      </c>
      <c r="N22" s="63" t="e">
        <f>M22/$M$198</f>
        <v>#DIV/0!</v>
      </c>
      <c r="O22" s="35"/>
      <c r="P22" s="36"/>
      <c r="Q22" s="36"/>
    </row>
    <row r="23" spans="1:17" s="27" customFormat="1" x14ac:dyDescent="0.2">
      <c r="A23" s="72" t="s">
        <v>26</v>
      </c>
      <c r="B23" s="65"/>
      <c r="C23" s="64"/>
      <c r="D23" s="64" t="s">
        <v>26</v>
      </c>
      <c r="E23" s="65"/>
      <c r="F23" s="65"/>
      <c r="G23" s="66"/>
      <c r="H23" s="67"/>
      <c r="I23" s="67"/>
      <c r="J23" s="67"/>
      <c r="K23" s="67"/>
      <c r="L23" s="68" t="s">
        <v>46</v>
      </c>
      <c r="M23" s="69">
        <f>SUM(M20:M22)</f>
        <v>0</v>
      </c>
      <c r="N23" s="70" t="e">
        <f>M23/$M$198</f>
        <v>#DIV/0!</v>
      </c>
      <c r="O23" s="35"/>
      <c r="P23" s="36"/>
      <c r="Q23" s="36"/>
    </row>
    <row r="24" spans="1:17" s="27" customFormat="1" x14ac:dyDescent="0.2">
      <c r="A24" s="53">
        <v>4</v>
      </c>
      <c r="B24" s="54"/>
      <c r="C24" s="53"/>
      <c r="D24" s="53" t="s">
        <v>41</v>
      </c>
      <c r="E24" s="53"/>
      <c r="F24" s="56"/>
      <c r="G24" s="71"/>
      <c r="H24" s="53"/>
      <c r="I24" s="53"/>
      <c r="J24" s="53"/>
      <c r="K24" s="53"/>
      <c r="L24" s="53"/>
      <c r="M24" s="73"/>
      <c r="N24" s="53"/>
      <c r="O24" s="35"/>
      <c r="P24" s="36"/>
      <c r="Q24" s="36"/>
    </row>
    <row r="25" spans="1:17" s="27" customFormat="1" ht="51" x14ac:dyDescent="0.2">
      <c r="A25" s="59" t="s">
        <v>49</v>
      </c>
      <c r="B25" s="60" t="s">
        <v>117</v>
      </c>
      <c r="C25" s="59" t="s">
        <v>137</v>
      </c>
      <c r="D25" s="59" t="s">
        <v>143</v>
      </c>
      <c r="E25" s="60" t="s">
        <v>132</v>
      </c>
      <c r="F25" s="61" t="s">
        <v>36</v>
      </c>
      <c r="G25" s="62">
        <v>29</v>
      </c>
      <c r="H25" s="61">
        <v>0</v>
      </c>
      <c r="I25" s="61">
        <v>0</v>
      </c>
      <c r="J25" s="61">
        <f t="shared" ref="J25:J27" si="9">H25+I25</f>
        <v>0</v>
      </c>
      <c r="K25" s="61">
        <f t="shared" ref="K25:K27" si="10">ROUND(H25*G25,2)</f>
        <v>0</v>
      </c>
      <c r="L25" s="61">
        <f t="shared" ref="L25:L27" si="11">ROUND(G25*I25,2)</f>
        <v>0</v>
      </c>
      <c r="M25" s="61">
        <f t="shared" ref="M25:M27" si="12">ROUND(K25+L25,2)</f>
        <v>0</v>
      </c>
      <c r="N25" s="63" t="e">
        <f>M25/$M$198</f>
        <v>#DIV/0!</v>
      </c>
      <c r="O25" s="44"/>
      <c r="P25" s="36"/>
      <c r="Q25" s="37"/>
    </row>
    <row r="26" spans="1:17" s="27" customFormat="1" ht="39" customHeight="1" x14ac:dyDescent="0.2">
      <c r="A26" s="59" t="s">
        <v>50</v>
      </c>
      <c r="B26" s="60" t="s">
        <v>252</v>
      </c>
      <c r="C26" s="59" t="s">
        <v>137</v>
      </c>
      <c r="D26" s="59" t="s">
        <v>144</v>
      </c>
      <c r="E26" s="60" t="s">
        <v>132</v>
      </c>
      <c r="F26" s="61" t="s">
        <v>35</v>
      </c>
      <c r="G26" s="62">
        <v>293.89999999999998</v>
      </c>
      <c r="H26" s="61">
        <v>0</v>
      </c>
      <c r="I26" s="61">
        <v>0</v>
      </c>
      <c r="J26" s="61">
        <f t="shared" si="9"/>
        <v>0</v>
      </c>
      <c r="K26" s="61">
        <f t="shared" si="10"/>
        <v>0</v>
      </c>
      <c r="L26" s="61">
        <f>ROUND(G26*I26,2)</f>
        <v>0</v>
      </c>
      <c r="M26" s="61">
        <f t="shared" si="12"/>
        <v>0</v>
      </c>
      <c r="N26" s="63" t="e">
        <f>M26/$M$198</f>
        <v>#DIV/0!</v>
      </c>
      <c r="O26" s="44"/>
      <c r="P26" s="36"/>
      <c r="Q26" s="37"/>
    </row>
    <row r="27" spans="1:17" s="27" customFormat="1" ht="25.5" x14ac:dyDescent="0.2">
      <c r="A27" s="59" t="s">
        <v>374</v>
      </c>
      <c r="B27" s="60" t="s">
        <v>47</v>
      </c>
      <c r="C27" s="59" t="s">
        <v>137</v>
      </c>
      <c r="D27" s="59" t="s">
        <v>123</v>
      </c>
      <c r="E27" s="60" t="s">
        <v>132</v>
      </c>
      <c r="F27" s="61" t="s">
        <v>36</v>
      </c>
      <c r="G27" s="62">
        <v>1</v>
      </c>
      <c r="H27" s="61">
        <v>0</v>
      </c>
      <c r="I27" s="61">
        <v>0</v>
      </c>
      <c r="J27" s="61">
        <f t="shared" si="9"/>
        <v>0</v>
      </c>
      <c r="K27" s="61">
        <f t="shared" si="10"/>
        <v>0</v>
      </c>
      <c r="L27" s="61">
        <f t="shared" si="11"/>
        <v>0</v>
      </c>
      <c r="M27" s="61">
        <f t="shared" si="12"/>
        <v>0</v>
      </c>
      <c r="N27" s="63" t="e">
        <f>M27/$M$198</f>
        <v>#DIV/0!</v>
      </c>
      <c r="O27" s="44"/>
      <c r="P27" s="36"/>
      <c r="Q27" s="37"/>
    </row>
    <row r="28" spans="1:17" s="27" customFormat="1" x14ac:dyDescent="0.2">
      <c r="A28" s="64"/>
      <c r="B28" s="65"/>
      <c r="C28" s="64"/>
      <c r="D28" s="64" t="s">
        <v>26</v>
      </c>
      <c r="E28" s="65"/>
      <c r="F28" s="65"/>
      <c r="G28" s="66"/>
      <c r="H28" s="67"/>
      <c r="I28" s="67"/>
      <c r="J28" s="67"/>
      <c r="K28" s="67"/>
      <c r="L28" s="68" t="s">
        <v>46</v>
      </c>
      <c r="M28" s="69">
        <f>SUM(M24:M27)</f>
        <v>0</v>
      </c>
      <c r="N28" s="70" t="e">
        <f>M28/$M$198</f>
        <v>#DIV/0!</v>
      </c>
      <c r="O28" s="35"/>
      <c r="P28" s="36"/>
      <c r="Q28" s="37"/>
    </row>
    <row r="29" spans="1:17" s="27" customFormat="1" x14ac:dyDescent="0.2">
      <c r="A29" s="53">
        <v>5</v>
      </c>
      <c r="B29" s="54"/>
      <c r="C29" s="53"/>
      <c r="D29" s="53" t="s">
        <v>54</v>
      </c>
      <c r="E29" s="53"/>
      <c r="F29" s="56"/>
      <c r="G29" s="71"/>
      <c r="H29" s="53"/>
      <c r="I29" s="53"/>
      <c r="J29" s="53"/>
      <c r="K29" s="53"/>
      <c r="L29" s="53"/>
      <c r="M29" s="73"/>
      <c r="N29" s="53"/>
      <c r="O29" s="35"/>
      <c r="P29" s="36"/>
      <c r="Q29" s="37"/>
    </row>
    <row r="30" spans="1:17" s="27" customFormat="1" x14ac:dyDescent="0.2">
      <c r="A30" s="53" t="s">
        <v>51</v>
      </c>
      <c r="B30" s="54"/>
      <c r="C30" s="53"/>
      <c r="D30" s="53" t="s">
        <v>99</v>
      </c>
      <c r="E30" s="53"/>
      <c r="F30" s="56"/>
      <c r="G30" s="71"/>
      <c r="H30" s="53"/>
      <c r="I30" s="53"/>
      <c r="J30" s="53"/>
      <c r="K30" s="53"/>
      <c r="L30" s="53"/>
      <c r="M30" s="73"/>
      <c r="N30" s="53"/>
      <c r="O30" s="35"/>
      <c r="P30" s="36"/>
      <c r="Q30" s="37"/>
    </row>
    <row r="31" spans="1:17" s="27" customFormat="1" ht="25.5" x14ac:dyDescent="0.2">
      <c r="A31" s="59" t="s">
        <v>172</v>
      </c>
      <c r="B31" s="60" t="s">
        <v>166</v>
      </c>
      <c r="C31" s="59" t="s">
        <v>137</v>
      </c>
      <c r="D31" s="59" t="s">
        <v>165</v>
      </c>
      <c r="E31" s="60" t="s">
        <v>132</v>
      </c>
      <c r="F31" s="61" t="s">
        <v>87</v>
      </c>
      <c r="G31" s="62">
        <f>189+318.85+66.1+77.74+105.6</f>
        <v>757.29000000000008</v>
      </c>
      <c r="H31" s="61">
        <v>0</v>
      </c>
      <c r="I31" s="61">
        <v>0</v>
      </c>
      <c r="J31" s="61">
        <f t="shared" ref="J31:J33" si="13">H31+I31</f>
        <v>0</v>
      </c>
      <c r="K31" s="61">
        <f t="shared" ref="K31:K33" si="14">ROUND(H31*G31,2)</f>
        <v>0</v>
      </c>
      <c r="L31" s="61">
        <f>ROUND(G31*I31,2)</f>
        <v>0</v>
      </c>
      <c r="M31" s="61">
        <f t="shared" ref="M31:M34" si="15">ROUND(K31+L31,2)</f>
        <v>0</v>
      </c>
      <c r="N31" s="63" t="e">
        <f>M31/$M$198</f>
        <v>#DIV/0!</v>
      </c>
      <c r="O31" s="35"/>
      <c r="P31" s="36"/>
      <c r="Q31" s="37"/>
    </row>
    <row r="32" spans="1:17" s="27" customFormat="1" x14ac:dyDescent="0.2">
      <c r="A32" s="59" t="s">
        <v>173</v>
      </c>
      <c r="B32" s="60" t="s">
        <v>168</v>
      </c>
      <c r="C32" s="59" t="s">
        <v>137</v>
      </c>
      <c r="D32" s="59" t="s">
        <v>167</v>
      </c>
      <c r="E32" s="60" t="s">
        <v>132</v>
      </c>
      <c r="F32" s="61" t="s">
        <v>34</v>
      </c>
      <c r="G32" s="62">
        <v>35</v>
      </c>
      <c r="H32" s="61">
        <v>0</v>
      </c>
      <c r="I32" s="61">
        <v>0</v>
      </c>
      <c r="J32" s="61">
        <f t="shared" si="13"/>
        <v>0</v>
      </c>
      <c r="K32" s="61">
        <f t="shared" si="14"/>
        <v>0</v>
      </c>
      <c r="L32" s="61">
        <f t="shared" ref="L32:L33" si="16">ROUND(G32*I32,2)</f>
        <v>0</v>
      </c>
      <c r="M32" s="61">
        <f t="shared" si="15"/>
        <v>0</v>
      </c>
      <c r="N32" s="63" t="e">
        <f>M32/$M$198</f>
        <v>#DIV/0!</v>
      </c>
      <c r="O32" s="44"/>
      <c r="P32" s="36"/>
      <c r="Q32" s="37"/>
    </row>
    <row r="33" spans="1:17" s="27" customFormat="1" ht="25.5" x14ac:dyDescent="0.2">
      <c r="A33" s="59" t="s">
        <v>174</v>
      </c>
      <c r="B33" s="60" t="s">
        <v>170</v>
      </c>
      <c r="C33" s="59" t="s">
        <v>137</v>
      </c>
      <c r="D33" s="59" t="s">
        <v>169</v>
      </c>
      <c r="E33" s="60" t="s">
        <v>132</v>
      </c>
      <c r="F33" s="61" t="s">
        <v>87</v>
      </c>
      <c r="G33" s="62">
        <v>20.8</v>
      </c>
      <c r="H33" s="61">
        <v>0</v>
      </c>
      <c r="I33" s="61">
        <v>0</v>
      </c>
      <c r="J33" s="61">
        <f t="shared" si="13"/>
        <v>0</v>
      </c>
      <c r="K33" s="61">
        <f t="shared" si="14"/>
        <v>0</v>
      </c>
      <c r="L33" s="61">
        <f t="shared" si="16"/>
        <v>0</v>
      </c>
      <c r="M33" s="61">
        <f t="shared" si="15"/>
        <v>0</v>
      </c>
      <c r="N33" s="63" t="e">
        <f>M33/$M$198</f>
        <v>#DIV/0!</v>
      </c>
      <c r="O33" s="44"/>
      <c r="P33" s="36"/>
      <c r="Q33" s="37"/>
    </row>
    <row r="34" spans="1:17" s="27" customFormat="1" x14ac:dyDescent="0.2">
      <c r="A34" s="59" t="s">
        <v>175</v>
      </c>
      <c r="B34" s="60" t="s">
        <v>100</v>
      </c>
      <c r="C34" s="59" t="s">
        <v>137</v>
      </c>
      <c r="D34" s="59" t="s">
        <v>171</v>
      </c>
      <c r="E34" s="60" t="s">
        <v>132</v>
      </c>
      <c r="F34" s="61" t="s">
        <v>36</v>
      </c>
      <c r="G34" s="62">
        <v>18</v>
      </c>
      <c r="H34" s="61">
        <v>0</v>
      </c>
      <c r="I34" s="61">
        <v>0</v>
      </c>
      <c r="J34" s="61">
        <f t="shared" ref="J34" si="17">H34+I34</f>
        <v>0</v>
      </c>
      <c r="K34" s="61">
        <f t="shared" ref="K34" si="18">ROUND(H34*G34,2)</f>
        <v>0</v>
      </c>
      <c r="L34" s="61">
        <f t="shared" ref="L34" si="19">ROUND(G34*I34,2)</f>
        <v>0</v>
      </c>
      <c r="M34" s="61">
        <f t="shared" si="15"/>
        <v>0</v>
      </c>
      <c r="N34" s="63" t="e">
        <f>M34/$M$198</f>
        <v>#DIV/0!</v>
      </c>
      <c r="O34" s="35"/>
      <c r="P34" s="36"/>
      <c r="Q34" s="37"/>
    </row>
    <row r="35" spans="1:17" s="27" customFormat="1" x14ac:dyDescent="0.2">
      <c r="A35" s="64"/>
      <c r="B35" s="65"/>
      <c r="C35" s="64"/>
      <c r="D35" s="64" t="s">
        <v>26</v>
      </c>
      <c r="E35" s="65"/>
      <c r="F35" s="65"/>
      <c r="G35" s="66"/>
      <c r="H35" s="67"/>
      <c r="I35" s="67"/>
      <c r="J35" s="67"/>
      <c r="K35" s="67"/>
      <c r="L35" s="68" t="s">
        <v>46</v>
      </c>
      <c r="M35" s="69">
        <f>SUM(M29:M34)</f>
        <v>0</v>
      </c>
      <c r="N35" s="70" t="e">
        <f>M35/$M$198</f>
        <v>#DIV/0!</v>
      </c>
      <c r="O35" s="35"/>
      <c r="P35" s="36"/>
      <c r="Q35" s="37"/>
    </row>
    <row r="36" spans="1:17" s="27" customFormat="1" x14ac:dyDescent="0.2">
      <c r="A36" s="53">
        <v>6</v>
      </c>
      <c r="B36" s="54"/>
      <c r="C36" s="53"/>
      <c r="D36" s="53" t="s">
        <v>53</v>
      </c>
      <c r="E36" s="53"/>
      <c r="F36" s="56"/>
      <c r="G36" s="71"/>
      <c r="H36" s="53"/>
      <c r="I36" s="53"/>
      <c r="J36" s="53"/>
      <c r="K36" s="53"/>
      <c r="L36" s="53"/>
      <c r="M36" s="74"/>
      <c r="N36" s="53"/>
      <c r="O36" s="35"/>
      <c r="P36" s="36"/>
      <c r="Q36" s="37"/>
    </row>
    <row r="37" spans="1:17" s="27" customFormat="1" x14ac:dyDescent="0.2">
      <c r="A37" s="53" t="s">
        <v>293</v>
      </c>
      <c r="B37" s="54"/>
      <c r="C37" s="53"/>
      <c r="D37" s="53" t="s">
        <v>101</v>
      </c>
      <c r="E37" s="53"/>
      <c r="F37" s="56"/>
      <c r="G37" s="71"/>
      <c r="H37" s="53"/>
      <c r="I37" s="53"/>
      <c r="J37" s="53"/>
      <c r="K37" s="53"/>
      <c r="L37" s="53"/>
      <c r="M37" s="73"/>
      <c r="N37" s="53"/>
      <c r="O37" s="35"/>
      <c r="P37" s="36"/>
      <c r="Q37" s="37"/>
    </row>
    <row r="38" spans="1:17" s="27" customFormat="1" ht="25.5" x14ac:dyDescent="0.2">
      <c r="A38" s="59" t="s">
        <v>294</v>
      </c>
      <c r="B38" s="60">
        <v>89865</v>
      </c>
      <c r="C38" s="59" t="s">
        <v>27</v>
      </c>
      <c r="D38" s="59" t="s">
        <v>162</v>
      </c>
      <c r="E38" s="60" t="s">
        <v>132</v>
      </c>
      <c r="F38" s="61" t="s">
        <v>35</v>
      </c>
      <c r="G38" s="62">
        <v>642.22</v>
      </c>
      <c r="H38" s="61">
        <v>0</v>
      </c>
      <c r="I38" s="61">
        <v>0</v>
      </c>
      <c r="J38" s="61">
        <f t="shared" ref="J38" si="20">H38+I38</f>
        <v>0</v>
      </c>
      <c r="K38" s="61">
        <f t="shared" ref="K38" si="21">ROUND(H38*G38,2)</f>
        <v>0</v>
      </c>
      <c r="L38" s="61">
        <f t="shared" ref="L38" si="22">ROUND(G38*I38,2)</f>
        <v>0</v>
      </c>
      <c r="M38" s="61">
        <f t="shared" ref="M38" si="23">ROUND(K38+L38,2)</f>
        <v>0</v>
      </c>
      <c r="N38" s="63" t="e">
        <f t="shared" ref="N38:N53" si="24">M38/$M$198</f>
        <v>#DIV/0!</v>
      </c>
      <c r="O38" s="44"/>
      <c r="P38" s="36"/>
      <c r="Q38" s="37"/>
    </row>
    <row r="39" spans="1:17" s="27" customFormat="1" ht="38.25" x14ac:dyDescent="0.2">
      <c r="A39" s="59" t="s">
        <v>295</v>
      </c>
      <c r="B39" s="60">
        <v>104014</v>
      </c>
      <c r="C39" s="59" t="s">
        <v>27</v>
      </c>
      <c r="D39" s="59" t="s">
        <v>163</v>
      </c>
      <c r="E39" s="60" t="s">
        <v>132</v>
      </c>
      <c r="F39" s="61" t="s">
        <v>36</v>
      </c>
      <c r="G39" s="62">
        <v>25</v>
      </c>
      <c r="H39" s="61">
        <v>0</v>
      </c>
      <c r="I39" s="61">
        <v>0</v>
      </c>
      <c r="J39" s="61">
        <f t="shared" ref="J39:J42" si="25">H39+I39</f>
        <v>0</v>
      </c>
      <c r="K39" s="61">
        <f t="shared" ref="K39:K42" si="26">ROUND(H39*G39,2)</f>
        <v>0</v>
      </c>
      <c r="L39" s="61">
        <f t="shared" ref="L39:L42" si="27">ROUND(G39*I39,2)</f>
        <v>0</v>
      </c>
      <c r="M39" s="61">
        <f t="shared" ref="M39:M42" si="28">ROUND(K39+L39,2)</f>
        <v>0</v>
      </c>
      <c r="N39" s="63" t="e">
        <f t="shared" si="24"/>
        <v>#DIV/0!</v>
      </c>
      <c r="O39" s="44"/>
      <c r="P39" s="36"/>
      <c r="Q39" s="37"/>
    </row>
    <row r="40" spans="1:17" s="27" customFormat="1" ht="25.5" x14ac:dyDescent="0.2">
      <c r="A40" s="59" t="s">
        <v>296</v>
      </c>
      <c r="B40" s="60">
        <v>89866</v>
      </c>
      <c r="C40" s="59" t="s">
        <v>27</v>
      </c>
      <c r="D40" s="59" t="s">
        <v>164</v>
      </c>
      <c r="E40" s="60" t="s">
        <v>132</v>
      </c>
      <c r="F40" s="61" t="s">
        <v>36</v>
      </c>
      <c r="G40" s="62">
        <v>38</v>
      </c>
      <c r="H40" s="61">
        <v>0</v>
      </c>
      <c r="I40" s="61">
        <v>0</v>
      </c>
      <c r="J40" s="61">
        <f t="shared" si="25"/>
        <v>0</v>
      </c>
      <c r="K40" s="61">
        <f t="shared" si="26"/>
        <v>0</v>
      </c>
      <c r="L40" s="61">
        <f t="shared" si="27"/>
        <v>0</v>
      </c>
      <c r="M40" s="61">
        <f t="shared" si="28"/>
        <v>0</v>
      </c>
      <c r="N40" s="63" t="e">
        <f t="shared" si="24"/>
        <v>#DIV/0!</v>
      </c>
      <c r="O40" s="44"/>
      <c r="P40" s="36"/>
      <c r="Q40" s="37"/>
    </row>
    <row r="41" spans="1:17" s="27" customFormat="1" ht="25.5" x14ac:dyDescent="0.2">
      <c r="A41" s="59" t="s">
        <v>298</v>
      </c>
      <c r="B41" s="60">
        <v>89867</v>
      </c>
      <c r="C41" s="59" t="s">
        <v>27</v>
      </c>
      <c r="D41" s="59" t="s">
        <v>400</v>
      </c>
      <c r="E41" s="60" t="s">
        <v>132</v>
      </c>
      <c r="F41" s="61" t="s">
        <v>36</v>
      </c>
      <c r="G41" s="62">
        <v>9</v>
      </c>
      <c r="H41" s="61">
        <v>0</v>
      </c>
      <c r="I41" s="61">
        <v>0</v>
      </c>
      <c r="J41" s="61">
        <f t="shared" si="25"/>
        <v>0</v>
      </c>
      <c r="K41" s="61">
        <f t="shared" si="26"/>
        <v>0</v>
      </c>
      <c r="L41" s="61">
        <f t="shared" si="27"/>
        <v>0</v>
      </c>
      <c r="M41" s="61">
        <f t="shared" si="28"/>
        <v>0</v>
      </c>
      <c r="N41" s="63" t="e">
        <f t="shared" si="24"/>
        <v>#DIV/0!</v>
      </c>
      <c r="O41" s="44"/>
      <c r="P41" s="36"/>
      <c r="Q41" s="37"/>
    </row>
    <row r="42" spans="1:17" s="27" customFormat="1" ht="38.25" x14ac:dyDescent="0.2">
      <c r="A42" s="59" t="s">
        <v>297</v>
      </c>
      <c r="B42" s="60">
        <v>94688</v>
      </c>
      <c r="C42" s="59" t="s">
        <v>27</v>
      </c>
      <c r="D42" s="59" t="s">
        <v>403</v>
      </c>
      <c r="E42" s="60" t="s">
        <v>132</v>
      </c>
      <c r="F42" s="61" t="s">
        <v>36</v>
      </c>
      <c r="G42" s="62">
        <v>69</v>
      </c>
      <c r="H42" s="61">
        <v>0</v>
      </c>
      <c r="I42" s="61">
        <v>0</v>
      </c>
      <c r="J42" s="61">
        <f t="shared" si="25"/>
        <v>0</v>
      </c>
      <c r="K42" s="61">
        <f t="shared" si="26"/>
        <v>0</v>
      </c>
      <c r="L42" s="61">
        <f t="shared" si="27"/>
        <v>0</v>
      </c>
      <c r="M42" s="61">
        <f t="shared" si="28"/>
        <v>0</v>
      </c>
      <c r="N42" s="63" t="e">
        <f t="shared" si="24"/>
        <v>#DIV/0!</v>
      </c>
      <c r="O42" s="44"/>
      <c r="P42" s="36"/>
      <c r="Q42" s="37"/>
    </row>
    <row r="43" spans="1:17" s="27" customFormat="1" ht="25.5" x14ac:dyDescent="0.2">
      <c r="A43" s="59" t="s">
        <v>298</v>
      </c>
      <c r="B43" s="60">
        <v>89379</v>
      </c>
      <c r="C43" s="59" t="s">
        <v>27</v>
      </c>
      <c r="D43" s="59" t="s">
        <v>402</v>
      </c>
      <c r="E43" s="60" t="s">
        <v>132</v>
      </c>
      <c r="F43" s="61" t="s">
        <v>36</v>
      </c>
      <c r="G43" s="62">
        <v>86</v>
      </c>
      <c r="H43" s="61">
        <v>0</v>
      </c>
      <c r="I43" s="61">
        <v>0</v>
      </c>
      <c r="J43" s="61">
        <f t="shared" ref="J43:J49" si="29">H43+I43</f>
        <v>0</v>
      </c>
      <c r="K43" s="61">
        <f t="shared" ref="K43:K49" si="30">ROUND(H43*G43,2)</f>
        <v>0</v>
      </c>
      <c r="L43" s="61">
        <f t="shared" ref="L43:L49" si="31">ROUND(G43*I43,2)</f>
        <v>0</v>
      </c>
      <c r="M43" s="61">
        <f t="shared" ref="M43:M49" si="32">ROUND(K43+L43,2)</f>
        <v>0</v>
      </c>
      <c r="N43" s="63" t="e">
        <f t="shared" si="24"/>
        <v>#DIV/0!</v>
      </c>
      <c r="O43" s="44"/>
      <c r="P43" s="36"/>
      <c r="Q43" s="37"/>
    </row>
    <row r="44" spans="1:17" s="27" customFormat="1" ht="25.5" x14ac:dyDescent="0.2">
      <c r="A44" s="59" t="s">
        <v>297</v>
      </c>
      <c r="B44" s="60">
        <v>104159</v>
      </c>
      <c r="C44" s="59" t="s">
        <v>27</v>
      </c>
      <c r="D44" s="59" t="s">
        <v>401</v>
      </c>
      <c r="E44" s="60" t="s">
        <v>132</v>
      </c>
      <c r="F44" s="61" t="s">
        <v>36</v>
      </c>
      <c r="G44" s="62">
        <v>25</v>
      </c>
      <c r="H44" s="61">
        <v>0</v>
      </c>
      <c r="I44" s="61">
        <v>0</v>
      </c>
      <c r="J44" s="61">
        <f t="shared" si="29"/>
        <v>0</v>
      </c>
      <c r="K44" s="61">
        <f t="shared" si="30"/>
        <v>0</v>
      </c>
      <c r="L44" s="61">
        <f t="shared" si="31"/>
        <v>0</v>
      </c>
      <c r="M44" s="61">
        <f t="shared" si="32"/>
        <v>0</v>
      </c>
      <c r="N44" s="63" t="e">
        <f t="shared" si="24"/>
        <v>#DIV/0!</v>
      </c>
      <c r="O44" s="44"/>
      <c r="P44" s="36"/>
      <c r="Q44" s="37"/>
    </row>
    <row r="45" spans="1:17" s="27" customFormat="1" ht="38.25" x14ac:dyDescent="0.2">
      <c r="A45" s="59" t="s">
        <v>298</v>
      </c>
      <c r="B45" s="60">
        <v>89714</v>
      </c>
      <c r="C45" s="59" t="s">
        <v>27</v>
      </c>
      <c r="D45" s="59" t="s">
        <v>404</v>
      </c>
      <c r="E45" s="60" t="s">
        <v>132</v>
      </c>
      <c r="F45" s="61" t="s">
        <v>35</v>
      </c>
      <c r="G45" s="62">
        <v>2.5</v>
      </c>
      <c r="H45" s="61">
        <v>0</v>
      </c>
      <c r="I45" s="61">
        <v>0</v>
      </c>
      <c r="J45" s="61">
        <f t="shared" si="29"/>
        <v>0</v>
      </c>
      <c r="K45" s="61">
        <f t="shared" si="30"/>
        <v>0</v>
      </c>
      <c r="L45" s="61">
        <f t="shared" si="31"/>
        <v>0</v>
      </c>
      <c r="M45" s="61">
        <f t="shared" si="32"/>
        <v>0</v>
      </c>
      <c r="N45" s="63" t="e">
        <f t="shared" si="24"/>
        <v>#DIV/0!</v>
      </c>
      <c r="O45" s="44"/>
      <c r="P45" s="36"/>
      <c r="Q45" s="37"/>
    </row>
    <row r="46" spans="1:17" s="27" customFormat="1" ht="38.25" x14ac:dyDescent="0.2">
      <c r="A46" s="59" t="s">
        <v>298</v>
      </c>
      <c r="B46" s="60">
        <v>89746</v>
      </c>
      <c r="C46" s="59" t="s">
        <v>27</v>
      </c>
      <c r="D46" s="59" t="s">
        <v>405</v>
      </c>
      <c r="E46" s="60" t="s">
        <v>132</v>
      </c>
      <c r="F46" s="61" t="s">
        <v>36</v>
      </c>
      <c r="G46" s="62">
        <v>1</v>
      </c>
      <c r="H46" s="61">
        <v>0</v>
      </c>
      <c r="I46" s="61">
        <v>0</v>
      </c>
      <c r="J46" s="61">
        <f t="shared" si="29"/>
        <v>0</v>
      </c>
      <c r="K46" s="61">
        <f t="shared" si="30"/>
        <v>0</v>
      </c>
      <c r="L46" s="61">
        <f t="shared" si="31"/>
        <v>0</v>
      </c>
      <c r="M46" s="61">
        <f t="shared" si="32"/>
        <v>0</v>
      </c>
      <c r="N46" s="63" t="e">
        <f t="shared" si="24"/>
        <v>#DIV/0!</v>
      </c>
      <c r="O46" s="44"/>
      <c r="P46" s="36"/>
      <c r="Q46" s="37"/>
    </row>
    <row r="47" spans="1:17" s="27" customFormat="1" ht="38.25" x14ac:dyDescent="0.2">
      <c r="A47" s="59" t="s">
        <v>298</v>
      </c>
      <c r="B47" s="60">
        <v>102710</v>
      </c>
      <c r="C47" s="59" t="s">
        <v>27</v>
      </c>
      <c r="D47" s="59" t="s">
        <v>406</v>
      </c>
      <c r="E47" s="60" t="s">
        <v>132</v>
      </c>
      <c r="F47" s="61" t="s">
        <v>36</v>
      </c>
      <c r="G47" s="62">
        <v>1</v>
      </c>
      <c r="H47" s="61">
        <v>0</v>
      </c>
      <c r="I47" s="61">
        <v>0</v>
      </c>
      <c r="J47" s="61">
        <f t="shared" si="29"/>
        <v>0</v>
      </c>
      <c r="K47" s="61">
        <f t="shared" si="30"/>
        <v>0</v>
      </c>
      <c r="L47" s="61">
        <f t="shared" si="31"/>
        <v>0</v>
      </c>
      <c r="M47" s="61">
        <f t="shared" si="32"/>
        <v>0</v>
      </c>
      <c r="N47" s="63" t="e">
        <f t="shared" si="24"/>
        <v>#DIV/0!</v>
      </c>
      <c r="O47" s="44"/>
      <c r="P47" s="36"/>
      <c r="Q47" s="37"/>
    </row>
    <row r="48" spans="1:17" s="27" customFormat="1" ht="38.25" x14ac:dyDescent="0.2">
      <c r="A48" s="59" t="s">
        <v>298</v>
      </c>
      <c r="B48" s="60">
        <v>99262</v>
      </c>
      <c r="C48" s="59" t="s">
        <v>27</v>
      </c>
      <c r="D48" s="59" t="s">
        <v>407</v>
      </c>
      <c r="E48" s="60" t="s">
        <v>132</v>
      </c>
      <c r="F48" s="61" t="s">
        <v>36</v>
      </c>
      <c r="G48" s="62">
        <v>1</v>
      </c>
      <c r="H48" s="61">
        <v>0</v>
      </c>
      <c r="I48" s="61">
        <v>0</v>
      </c>
      <c r="J48" s="61">
        <f t="shared" si="29"/>
        <v>0</v>
      </c>
      <c r="K48" s="61">
        <f t="shared" si="30"/>
        <v>0</v>
      </c>
      <c r="L48" s="61">
        <f t="shared" si="31"/>
        <v>0</v>
      </c>
      <c r="M48" s="61">
        <f t="shared" si="32"/>
        <v>0</v>
      </c>
      <c r="N48" s="63" t="e">
        <f t="shared" si="24"/>
        <v>#DIV/0!</v>
      </c>
      <c r="O48" s="44"/>
      <c r="P48" s="36"/>
      <c r="Q48" s="37"/>
    </row>
    <row r="49" spans="1:17" s="27" customFormat="1" ht="25.5" x14ac:dyDescent="0.2">
      <c r="A49" s="59" t="s">
        <v>298</v>
      </c>
      <c r="B49" s="60">
        <v>70089</v>
      </c>
      <c r="C49" s="59" t="s">
        <v>120</v>
      </c>
      <c r="D49" s="59" t="s">
        <v>408</v>
      </c>
      <c r="E49" s="60" t="s">
        <v>132</v>
      </c>
      <c r="F49" s="61" t="s">
        <v>36</v>
      </c>
      <c r="G49" s="62">
        <v>86</v>
      </c>
      <c r="H49" s="61">
        <v>0</v>
      </c>
      <c r="I49" s="61">
        <v>0</v>
      </c>
      <c r="J49" s="61">
        <f t="shared" si="29"/>
        <v>0</v>
      </c>
      <c r="K49" s="61">
        <f t="shared" si="30"/>
        <v>0</v>
      </c>
      <c r="L49" s="61">
        <f t="shared" si="31"/>
        <v>0</v>
      </c>
      <c r="M49" s="61">
        <f t="shared" si="32"/>
        <v>0</v>
      </c>
      <c r="N49" s="63" t="e">
        <f t="shared" si="24"/>
        <v>#DIV/0!</v>
      </c>
      <c r="O49" s="44"/>
      <c r="P49" s="36"/>
      <c r="Q49" s="37"/>
    </row>
    <row r="50" spans="1:17" s="27" customFormat="1" x14ac:dyDescent="0.2">
      <c r="A50" s="59" t="s">
        <v>298</v>
      </c>
      <c r="B50" s="60">
        <v>70340</v>
      </c>
      <c r="C50" s="59" t="s">
        <v>120</v>
      </c>
      <c r="D50" s="59" t="s">
        <v>409</v>
      </c>
      <c r="E50" s="60" t="s">
        <v>132</v>
      </c>
      <c r="F50" s="61" t="s">
        <v>36</v>
      </c>
      <c r="G50" s="62">
        <v>86</v>
      </c>
      <c r="H50" s="61">
        <v>0</v>
      </c>
      <c r="I50" s="61">
        <v>0</v>
      </c>
      <c r="J50" s="61">
        <f t="shared" ref="J50:J51" si="33">H50+I50</f>
        <v>0</v>
      </c>
      <c r="K50" s="61">
        <f t="shared" ref="K50:K51" si="34">ROUND(H50*G50,2)</f>
        <v>0</v>
      </c>
      <c r="L50" s="61">
        <f t="shared" ref="L50:L51" si="35">ROUND(G50*I50,2)</f>
        <v>0</v>
      </c>
      <c r="M50" s="61">
        <f t="shared" ref="M50:M51" si="36">ROUND(K50+L50,2)</f>
        <v>0</v>
      </c>
      <c r="N50" s="63" t="e">
        <f t="shared" si="24"/>
        <v>#DIV/0!</v>
      </c>
      <c r="O50" s="44"/>
      <c r="P50" s="36"/>
      <c r="Q50" s="37"/>
    </row>
    <row r="51" spans="1:17" s="27" customFormat="1" x14ac:dyDescent="0.2">
      <c r="A51" s="59" t="s">
        <v>298</v>
      </c>
      <c r="B51" s="60" t="s">
        <v>410</v>
      </c>
      <c r="C51" s="59" t="s">
        <v>137</v>
      </c>
      <c r="D51" s="59" t="s">
        <v>411</v>
      </c>
      <c r="E51" s="60" t="s">
        <v>132</v>
      </c>
      <c r="F51" s="61" t="s">
        <v>36</v>
      </c>
      <c r="G51" s="62">
        <v>86</v>
      </c>
      <c r="H51" s="61">
        <v>0</v>
      </c>
      <c r="I51" s="61">
        <v>0</v>
      </c>
      <c r="J51" s="61">
        <f t="shared" si="33"/>
        <v>0</v>
      </c>
      <c r="K51" s="61">
        <f t="shared" si="34"/>
        <v>0</v>
      </c>
      <c r="L51" s="61">
        <f t="shared" si="35"/>
        <v>0</v>
      </c>
      <c r="M51" s="61">
        <f t="shared" si="36"/>
        <v>0</v>
      </c>
      <c r="N51" s="63" t="e">
        <f t="shared" si="24"/>
        <v>#DIV/0!</v>
      </c>
      <c r="O51" s="44"/>
      <c r="P51" s="36"/>
      <c r="Q51" s="37"/>
    </row>
    <row r="52" spans="1:17" s="27" customFormat="1" ht="38.25" x14ac:dyDescent="0.2">
      <c r="A52" s="59" t="s">
        <v>298</v>
      </c>
      <c r="B52" s="60" t="s">
        <v>413</v>
      </c>
      <c r="C52" s="59" t="s">
        <v>137</v>
      </c>
      <c r="D52" s="59" t="s">
        <v>412</v>
      </c>
      <c r="E52" s="60" t="s">
        <v>132</v>
      </c>
      <c r="F52" s="61" t="s">
        <v>35</v>
      </c>
      <c r="G52" s="62">
        <v>172</v>
      </c>
      <c r="H52" s="61">
        <v>0</v>
      </c>
      <c r="I52" s="61">
        <v>0</v>
      </c>
      <c r="J52" s="61">
        <f t="shared" ref="J52" si="37">H52+I52</f>
        <v>0</v>
      </c>
      <c r="K52" s="61">
        <f t="shared" ref="K52" si="38">ROUND(H52*G52,2)</f>
        <v>0</v>
      </c>
      <c r="L52" s="61">
        <f t="shared" ref="L52" si="39">ROUND(G52*I52,2)</f>
        <v>0</v>
      </c>
      <c r="M52" s="61">
        <f t="shared" ref="M52" si="40">ROUND(K52+L52,2)</f>
        <v>0</v>
      </c>
      <c r="N52" s="63" t="e">
        <f t="shared" si="24"/>
        <v>#DIV/0!</v>
      </c>
      <c r="O52" s="44"/>
      <c r="P52" s="36"/>
      <c r="Q52" s="37"/>
    </row>
    <row r="53" spans="1:17" s="27" customFormat="1" x14ac:dyDescent="0.2">
      <c r="A53" s="64"/>
      <c r="B53" s="65"/>
      <c r="C53" s="64"/>
      <c r="D53" s="64" t="s">
        <v>26</v>
      </c>
      <c r="E53" s="65"/>
      <c r="F53" s="65"/>
      <c r="G53" s="66"/>
      <c r="H53" s="67"/>
      <c r="I53" s="67"/>
      <c r="J53" s="67"/>
      <c r="K53" s="67"/>
      <c r="L53" s="68" t="s">
        <v>46</v>
      </c>
      <c r="M53" s="69">
        <f>SUM(M36:M52)</f>
        <v>0</v>
      </c>
      <c r="N53" s="70" t="e">
        <f t="shared" si="24"/>
        <v>#DIV/0!</v>
      </c>
      <c r="O53" s="35"/>
      <c r="P53" s="36"/>
      <c r="Q53" s="37"/>
    </row>
    <row r="54" spans="1:17" s="27" customFormat="1" x14ac:dyDescent="0.2">
      <c r="A54" s="53">
        <v>7</v>
      </c>
      <c r="B54" s="54"/>
      <c r="C54" s="53"/>
      <c r="D54" s="53" t="s">
        <v>71</v>
      </c>
      <c r="E54" s="53"/>
      <c r="F54" s="56"/>
      <c r="G54" s="71"/>
      <c r="H54" s="53"/>
      <c r="I54" s="53"/>
      <c r="J54" s="53"/>
      <c r="K54" s="53"/>
      <c r="L54" s="53"/>
      <c r="M54" s="73"/>
      <c r="N54" s="53"/>
      <c r="O54" s="35"/>
      <c r="P54" s="36"/>
      <c r="Q54" s="37"/>
    </row>
    <row r="55" spans="1:17" s="27" customFormat="1" x14ac:dyDescent="0.2">
      <c r="A55" s="53" t="s">
        <v>55</v>
      </c>
      <c r="B55" s="54"/>
      <c r="C55" s="53"/>
      <c r="D55" s="53" t="s">
        <v>52</v>
      </c>
      <c r="E55" s="53"/>
      <c r="F55" s="56"/>
      <c r="G55" s="71"/>
      <c r="H55" s="53"/>
      <c r="I55" s="53"/>
      <c r="J55" s="53"/>
      <c r="K55" s="53"/>
      <c r="L55" s="53"/>
      <c r="M55" s="73"/>
      <c r="N55" s="53"/>
      <c r="O55" s="35"/>
      <c r="P55" s="36"/>
      <c r="Q55" s="37"/>
    </row>
    <row r="56" spans="1:17" s="27" customFormat="1" x14ac:dyDescent="0.2">
      <c r="A56" s="53" t="s">
        <v>230</v>
      </c>
      <c r="B56" s="54"/>
      <c r="C56" s="53"/>
      <c r="D56" s="53" t="s">
        <v>73</v>
      </c>
      <c r="E56" s="53"/>
      <c r="F56" s="56"/>
      <c r="G56" s="71"/>
      <c r="H56" s="53"/>
      <c r="I56" s="53"/>
      <c r="J56" s="53"/>
      <c r="K56" s="53"/>
      <c r="L56" s="53"/>
      <c r="M56" s="73"/>
      <c r="N56" s="53"/>
      <c r="O56" s="35"/>
      <c r="P56" s="36"/>
      <c r="Q56" s="37"/>
    </row>
    <row r="57" spans="1:17" s="27" customFormat="1" ht="25.5" x14ac:dyDescent="0.2">
      <c r="A57" s="59" t="s">
        <v>299</v>
      </c>
      <c r="B57" s="60" t="s">
        <v>253</v>
      </c>
      <c r="C57" s="59" t="s">
        <v>137</v>
      </c>
      <c r="D57" s="59" t="s">
        <v>72</v>
      </c>
      <c r="E57" s="60" t="s">
        <v>132</v>
      </c>
      <c r="F57" s="61" t="s">
        <v>35</v>
      </c>
      <c r="G57" s="62">
        <v>70</v>
      </c>
      <c r="H57" s="61">
        <v>0</v>
      </c>
      <c r="I57" s="61">
        <v>0</v>
      </c>
      <c r="J57" s="61">
        <f t="shared" ref="J57:J58" si="41">H57+I57</f>
        <v>0</v>
      </c>
      <c r="K57" s="61">
        <f t="shared" ref="K57:K58" si="42">ROUND(H57*G57,2)</f>
        <v>0</v>
      </c>
      <c r="L57" s="61">
        <f t="shared" ref="L57:L58" si="43">ROUND(G57*I57,2)</f>
        <v>0</v>
      </c>
      <c r="M57" s="61">
        <f t="shared" ref="M57:M58" si="44">ROUND(K57+L57,2)</f>
        <v>0</v>
      </c>
      <c r="N57" s="63" t="e">
        <f>M57/$M$198</f>
        <v>#DIV/0!</v>
      </c>
      <c r="O57" s="35"/>
      <c r="P57" s="36"/>
      <c r="Q57" s="37"/>
    </row>
    <row r="58" spans="1:17" s="27" customFormat="1" ht="25.5" x14ac:dyDescent="0.2">
      <c r="A58" s="59" t="s">
        <v>300</v>
      </c>
      <c r="B58" s="60" t="s">
        <v>236</v>
      </c>
      <c r="C58" s="59" t="s">
        <v>137</v>
      </c>
      <c r="D58" s="59" t="s">
        <v>254</v>
      </c>
      <c r="E58" s="60" t="s">
        <v>132</v>
      </c>
      <c r="F58" s="61" t="s">
        <v>35</v>
      </c>
      <c r="G58" s="62">
        <v>480</v>
      </c>
      <c r="H58" s="61">
        <v>0</v>
      </c>
      <c r="I58" s="61">
        <v>0</v>
      </c>
      <c r="J58" s="61">
        <f t="shared" si="41"/>
        <v>0</v>
      </c>
      <c r="K58" s="61">
        <f t="shared" si="42"/>
        <v>0</v>
      </c>
      <c r="L58" s="61">
        <f t="shared" si="43"/>
        <v>0</v>
      </c>
      <c r="M58" s="61">
        <f t="shared" si="44"/>
        <v>0</v>
      </c>
      <c r="N58" s="63" t="e">
        <f>M58/$M$198</f>
        <v>#DIV/0!</v>
      </c>
      <c r="O58" s="35"/>
      <c r="P58" s="36"/>
      <c r="Q58" s="37"/>
    </row>
    <row r="59" spans="1:17" s="27" customFormat="1" x14ac:dyDescent="0.2">
      <c r="A59" s="53" t="s">
        <v>232</v>
      </c>
      <c r="B59" s="54"/>
      <c r="C59" s="53"/>
      <c r="D59" s="53" t="s">
        <v>74</v>
      </c>
      <c r="E59" s="53"/>
      <c r="F59" s="56"/>
      <c r="G59" s="71"/>
      <c r="H59" s="53"/>
      <c r="I59" s="53"/>
      <c r="J59" s="53"/>
      <c r="K59" s="53"/>
      <c r="L59" s="53"/>
      <c r="M59" s="73"/>
      <c r="N59" s="53"/>
      <c r="O59" s="35"/>
      <c r="P59" s="36"/>
      <c r="Q59" s="37"/>
    </row>
    <row r="60" spans="1:17" s="27" customFormat="1" ht="25.5" x14ac:dyDescent="0.2">
      <c r="A60" s="59" t="s">
        <v>301</v>
      </c>
      <c r="B60" s="60" t="s">
        <v>418</v>
      </c>
      <c r="C60" s="59" t="s">
        <v>137</v>
      </c>
      <c r="D60" s="75" t="s">
        <v>396</v>
      </c>
      <c r="E60" s="60" t="s">
        <v>132</v>
      </c>
      <c r="F60" s="61" t="s">
        <v>35</v>
      </c>
      <c r="G60" s="62">
        <v>60</v>
      </c>
      <c r="H60" s="61">
        <v>0</v>
      </c>
      <c r="I60" s="61">
        <v>0</v>
      </c>
      <c r="J60" s="61">
        <f t="shared" ref="J60" si="45">H60+I60</f>
        <v>0</v>
      </c>
      <c r="K60" s="61">
        <f t="shared" ref="K60" si="46">ROUND(H60*G60,2)</f>
        <v>0</v>
      </c>
      <c r="L60" s="61">
        <f t="shared" ref="L60" si="47">ROUND(G60*I60,2)</f>
        <v>0</v>
      </c>
      <c r="M60" s="61">
        <f t="shared" ref="M60" si="48">ROUND(K60+L60,2)</f>
        <v>0</v>
      </c>
      <c r="N60" s="63" t="e">
        <f>M60/$M$198</f>
        <v>#DIV/0!</v>
      </c>
      <c r="O60" s="35"/>
      <c r="P60" s="36"/>
      <c r="Q60" s="37"/>
    </row>
    <row r="61" spans="1:17" s="27" customFormat="1" ht="25.5" x14ac:dyDescent="0.2">
      <c r="A61" s="59" t="s">
        <v>301</v>
      </c>
      <c r="B61" s="60" t="s">
        <v>78</v>
      </c>
      <c r="C61" s="59" t="s">
        <v>137</v>
      </c>
      <c r="D61" s="75" t="s">
        <v>231</v>
      </c>
      <c r="E61" s="60" t="s">
        <v>132</v>
      </c>
      <c r="F61" s="61" t="s">
        <v>35</v>
      </c>
      <c r="G61" s="62">
        <v>272</v>
      </c>
      <c r="H61" s="61">
        <v>0</v>
      </c>
      <c r="I61" s="61">
        <v>0</v>
      </c>
      <c r="J61" s="61">
        <f t="shared" ref="J61" si="49">H61+I61</f>
        <v>0</v>
      </c>
      <c r="K61" s="61">
        <f t="shared" ref="K61" si="50">ROUND(H61*G61,2)</f>
        <v>0</v>
      </c>
      <c r="L61" s="61">
        <f t="shared" ref="L61" si="51">ROUND(G61*I61,2)</f>
        <v>0</v>
      </c>
      <c r="M61" s="61">
        <f t="shared" ref="M61" si="52">ROUND(K61+L61,2)</f>
        <v>0</v>
      </c>
      <c r="N61" s="63" t="e">
        <f>M61/$M$198</f>
        <v>#DIV/0!</v>
      </c>
      <c r="O61" s="35"/>
      <c r="P61" s="36"/>
      <c r="Q61" s="37"/>
    </row>
    <row r="62" spans="1:17" s="27" customFormat="1" x14ac:dyDescent="0.2">
      <c r="A62" s="53" t="s">
        <v>234</v>
      </c>
      <c r="B62" s="54"/>
      <c r="C62" s="53"/>
      <c r="D62" s="53" t="s">
        <v>75</v>
      </c>
      <c r="E62" s="53"/>
      <c r="F62" s="56"/>
      <c r="G62" s="71"/>
      <c r="H62" s="53"/>
      <c r="I62" s="53"/>
      <c r="J62" s="53"/>
      <c r="K62" s="53"/>
      <c r="L62" s="53"/>
      <c r="M62" s="73"/>
      <c r="N62" s="53"/>
      <c r="O62" s="35"/>
      <c r="P62" s="36"/>
      <c r="Q62" s="37"/>
    </row>
    <row r="63" spans="1:17" s="27" customFormat="1" ht="25.5" x14ac:dyDescent="0.2">
      <c r="A63" s="59" t="s">
        <v>302</v>
      </c>
      <c r="B63" s="60" t="s">
        <v>238</v>
      </c>
      <c r="C63" s="59" t="s">
        <v>137</v>
      </c>
      <c r="D63" s="59" t="s">
        <v>239</v>
      </c>
      <c r="E63" s="60" t="s">
        <v>132</v>
      </c>
      <c r="F63" s="61" t="s">
        <v>36</v>
      </c>
      <c r="G63" s="62">
        <v>235</v>
      </c>
      <c r="H63" s="61">
        <v>0</v>
      </c>
      <c r="I63" s="61">
        <v>0</v>
      </c>
      <c r="J63" s="61">
        <f t="shared" ref="J63:J66" si="53">H63+I63</f>
        <v>0</v>
      </c>
      <c r="K63" s="61">
        <f t="shared" ref="K63:K66" si="54">ROUND(H63*G63,2)</f>
        <v>0</v>
      </c>
      <c r="L63" s="61">
        <f t="shared" ref="L63:L66" si="55">ROUND(G63*I63,2)</f>
        <v>0</v>
      </c>
      <c r="M63" s="61">
        <f t="shared" ref="M63:M66" si="56">ROUND(K63+L63,2)</f>
        <v>0</v>
      </c>
      <c r="N63" s="63" t="e">
        <f>M63/$M$198</f>
        <v>#DIV/0!</v>
      </c>
      <c r="O63" s="35"/>
      <c r="P63" s="36"/>
      <c r="Q63" s="37"/>
    </row>
    <row r="64" spans="1:17" s="27" customFormat="1" ht="25.5" x14ac:dyDescent="0.2">
      <c r="A64" s="59" t="s">
        <v>303</v>
      </c>
      <c r="B64" s="60">
        <v>95818</v>
      </c>
      <c r="C64" s="59" t="s">
        <v>27</v>
      </c>
      <c r="D64" s="59" t="s">
        <v>237</v>
      </c>
      <c r="E64" s="60" t="s">
        <v>132</v>
      </c>
      <c r="F64" s="61" t="s">
        <v>36</v>
      </c>
      <c r="G64" s="62">
        <v>152</v>
      </c>
      <c r="H64" s="61">
        <v>0</v>
      </c>
      <c r="I64" s="61">
        <v>0</v>
      </c>
      <c r="J64" s="61">
        <f t="shared" si="53"/>
        <v>0</v>
      </c>
      <c r="K64" s="61">
        <f t="shared" si="54"/>
        <v>0</v>
      </c>
      <c r="L64" s="61">
        <f t="shared" si="55"/>
        <v>0</v>
      </c>
      <c r="M64" s="61">
        <f t="shared" si="56"/>
        <v>0</v>
      </c>
      <c r="N64" s="63" t="e">
        <f>M64/$M$198</f>
        <v>#DIV/0!</v>
      </c>
      <c r="O64" s="35"/>
      <c r="P64" s="36"/>
      <c r="Q64" s="37"/>
    </row>
    <row r="65" spans="1:17" s="27" customFormat="1" ht="25.5" x14ac:dyDescent="0.2">
      <c r="A65" s="59" t="s">
        <v>304</v>
      </c>
      <c r="B65" s="60" t="s">
        <v>241</v>
      </c>
      <c r="C65" s="59" t="s">
        <v>137</v>
      </c>
      <c r="D65" s="59" t="s">
        <v>255</v>
      </c>
      <c r="E65" s="60" t="s">
        <v>132</v>
      </c>
      <c r="F65" s="61" t="s">
        <v>36</v>
      </c>
      <c r="G65" s="62">
        <v>36</v>
      </c>
      <c r="H65" s="61">
        <v>0</v>
      </c>
      <c r="I65" s="61">
        <v>0</v>
      </c>
      <c r="J65" s="61">
        <f t="shared" si="53"/>
        <v>0</v>
      </c>
      <c r="K65" s="61">
        <f t="shared" si="54"/>
        <v>0</v>
      </c>
      <c r="L65" s="61">
        <f t="shared" si="55"/>
        <v>0</v>
      </c>
      <c r="M65" s="61">
        <f t="shared" si="56"/>
        <v>0</v>
      </c>
      <c r="N65" s="63" t="e">
        <f>M65/$M$198</f>
        <v>#DIV/0!</v>
      </c>
      <c r="O65" s="35"/>
      <c r="P65" s="36"/>
      <c r="Q65" s="37"/>
    </row>
    <row r="66" spans="1:17" s="27" customFormat="1" ht="25.5" x14ac:dyDescent="0.2">
      <c r="A66" s="59" t="s">
        <v>305</v>
      </c>
      <c r="B66" s="60" t="s">
        <v>240</v>
      </c>
      <c r="C66" s="59" t="s">
        <v>137</v>
      </c>
      <c r="D66" s="59" t="s">
        <v>256</v>
      </c>
      <c r="E66" s="60" t="s">
        <v>132</v>
      </c>
      <c r="F66" s="61" t="s">
        <v>36</v>
      </c>
      <c r="G66" s="62">
        <v>14</v>
      </c>
      <c r="H66" s="61">
        <v>0</v>
      </c>
      <c r="I66" s="61">
        <v>0</v>
      </c>
      <c r="J66" s="61">
        <f t="shared" si="53"/>
        <v>0</v>
      </c>
      <c r="K66" s="61">
        <f t="shared" si="54"/>
        <v>0</v>
      </c>
      <c r="L66" s="61">
        <f t="shared" si="55"/>
        <v>0</v>
      </c>
      <c r="M66" s="61">
        <f t="shared" si="56"/>
        <v>0</v>
      </c>
      <c r="N66" s="63" t="e">
        <f>M66/$M$198</f>
        <v>#DIV/0!</v>
      </c>
      <c r="O66" s="35"/>
      <c r="P66" s="36"/>
      <c r="Q66" s="37"/>
    </row>
    <row r="67" spans="1:17" s="27" customFormat="1" x14ac:dyDescent="0.2">
      <c r="A67" s="53" t="s">
        <v>233</v>
      </c>
      <c r="B67" s="54"/>
      <c r="C67" s="53"/>
      <c r="D67" s="53" t="s">
        <v>76</v>
      </c>
      <c r="E67" s="53"/>
      <c r="F67" s="56"/>
      <c r="G67" s="71"/>
      <c r="H67" s="53"/>
      <c r="I67" s="53"/>
      <c r="J67" s="53"/>
      <c r="K67" s="53"/>
      <c r="L67" s="53"/>
      <c r="M67" s="73"/>
      <c r="N67" s="53"/>
      <c r="O67" s="35"/>
      <c r="P67" s="36"/>
      <c r="Q67" s="37"/>
    </row>
    <row r="68" spans="1:17" s="27" customFormat="1" ht="25.5" x14ac:dyDescent="0.2">
      <c r="A68" s="59" t="s">
        <v>235</v>
      </c>
      <c r="B68" s="60">
        <v>91926</v>
      </c>
      <c r="C68" s="59" t="s">
        <v>27</v>
      </c>
      <c r="D68" s="59" t="s">
        <v>242</v>
      </c>
      <c r="E68" s="60" t="s">
        <v>132</v>
      </c>
      <c r="F68" s="61" t="s">
        <v>35</v>
      </c>
      <c r="G68" s="62">
        <v>17500</v>
      </c>
      <c r="H68" s="61">
        <v>0</v>
      </c>
      <c r="I68" s="61">
        <v>0</v>
      </c>
      <c r="J68" s="61">
        <f t="shared" ref="J68:J73" si="57">H68+I68</f>
        <v>0</v>
      </c>
      <c r="K68" s="61">
        <f t="shared" ref="K68:K73" si="58">ROUND(H68*G68,2)</f>
        <v>0</v>
      </c>
      <c r="L68" s="61">
        <f t="shared" ref="L68:L73" si="59">ROUND(G68*I68,2)</f>
        <v>0</v>
      </c>
      <c r="M68" s="61">
        <f t="shared" ref="M68:M73" si="60">ROUND(K68+L68,2)</f>
        <v>0</v>
      </c>
      <c r="N68" s="63" t="e">
        <f t="shared" ref="N68:N73" si="61">M68/$M$198</f>
        <v>#DIV/0!</v>
      </c>
      <c r="O68" s="35"/>
      <c r="P68" s="36"/>
      <c r="Q68" s="37"/>
    </row>
    <row r="69" spans="1:17" s="27" customFormat="1" ht="38.25" x14ac:dyDescent="0.2">
      <c r="A69" s="59" t="s">
        <v>257</v>
      </c>
      <c r="B69" s="60" t="s">
        <v>243</v>
      </c>
      <c r="C69" s="59" t="s">
        <v>137</v>
      </c>
      <c r="D69" s="59" t="s">
        <v>244</v>
      </c>
      <c r="E69" s="60" t="s">
        <v>132</v>
      </c>
      <c r="F69" s="61" t="s">
        <v>35</v>
      </c>
      <c r="G69" s="62">
        <v>135</v>
      </c>
      <c r="H69" s="61">
        <v>0</v>
      </c>
      <c r="I69" s="61">
        <v>0</v>
      </c>
      <c r="J69" s="61">
        <f t="shared" si="57"/>
        <v>0</v>
      </c>
      <c r="K69" s="61">
        <f t="shared" si="58"/>
        <v>0</v>
      </c>
      <c r="L69" s="61">
        <f t="shared" si="59"/>
        <v>0</v>
      </c>
      <c r="M69" s="61">
        <f t="shared" si="60"/>
        <v>0</v>
      </c>
      <c r="N69" s="63" t="e">
        <f t="shared" si="61"/>
        <v>#DIV/0!</v>
      </c>
      <c r="O69" s="35"/>
      <c r="P69" s="36"/>
      <c r="Q69" s="37"/>
    </row>
    <row r="70" spans="1:17" s="27" customFormat="1" ht="38.25" x14ac:dyDescent="0.2">
      <c r="A70" s="59" t="s">
        <v>258</v>
      </c>
      <c r="B70" s="60" t="s">
        <v>245</v>
      </c>
      <c r="C70" s="59" t="s">
        <v>137</v>
      </c>
      <c r="D70" s="59" t="s">
        <v>261</v>
      </c>
      <c r="E70" s="60" t="s">
        <v>132</v>
      </c>
      <c r="F70" s="61" t="s">
        <v>35</v>
      </c>
      <c r="G70" s="62">
        <v>40000</v>
      </c>
      <c r="H70" s="61">
        <v>0</v>
      </c>
      <c r="I70" s="61">
        <v>0</v>
      </c>
      <c r="J70" s="61">
        <f t="shared" si="57"/>
        <v>0</v>
      </c>
      <c r="K70" s="61">
        <f t="shared" si="58"/>
        <v>0</v>
      </c>
      <c r="L70" s="61">
        <f t="shared" si="59"/>
        <v>0</v>
      </c>
      <c r="M70" s="61">
        <f t="shared" si="60"/>
        <v>0</v>
      </c>
      <c r="N70" s="63" t="e">
        <f t="shared" si="61"/>
        <v>#DIV/0!</v>
      </c>
      <c r="O70" s="35"/>
      <c r="P70" s="36"/>
      <c r="Q70" s="37"/>
    </row>
    <row r="71" spans="1:17" s="27" customFormat="1" ht="38.25" x14ac:dyDescent="0.2">
      <c r="A71" s="59" t="s">
        <v>259</v>
      </c>
      <c r="B71" s="60" t="s">
        <v>419</v>
      </c>
      <c r="C71" s="59" t="s">
        <v>137</v>
      </c>
      <c r="D71" s="59" t="s">
        <v>397</v>
      </c>
      <c r="E71" s="60" t="s">
        <v>132</v>
      </c>
      <c r="F71" s="61" t="s">
        <v>35</v>
      </c>
      <c r="G71" s="62">
        <v>50</v>
      </c>
      <c r="H71" s="61">
        <v>0</v>
      </c>
      <c r="I71" s="61">
        <v>0</v>
      </c>
      <c r="J71" s="61">
        <f t="shared" si="57"/>
        <v>0</v>
      </c>
      <c r="K71" s="61">
        <f t="shared" si="58"/>
        <v>0</v>
      </c>
      <c r="L71" s="61">
        <f t="shared" si="59"/>
        <v>0</v>
      </c>
      <c r="M71" s="61">
        <f t="shared" si="60"/>
        <v>0</v>
      </c>
      <c r="N71" s="63" t="e">
        <f t="shared" si="61"/>
        <v>#DIV/0!</v>
      </c>
      <c r="O71" s="35"/>
      <c r="P71" s="36"/>
      <c r="Q71" s="37"/>
    </row>
    <row r="72" spans="1:17" s="27" customFormat="1" ht="38.25" x14ac:dyDescent="0.2">
      <c r="A72" s="59" t="s">
        <v>259</v>
      </c>
      <c r="B72" s="60" t="s">
        <v>420</v>
      </c>
      <c r="C72" s="59" t="s">
        <v>137</v>
      </c>
      <c r="D72" s="59" t="s">
        <v>398</v>
      </c>
      <c r="E72" s="60" t="s">
        <v>132</v>
      </c>
      <c r="F72" s="61" t="s">
        <v>35</v>
      </c>
      <c r="G72" s="62">
        <v>200</v>
      </c>
      <c r="H72" s="61">
        <v>0</v>
      </c>
      <c r="I72" s="61">
        <v>0</v>
      </c>
      <c r="J72" s="61">
        <f t="shared" ref="J72" si="62">H72+I72</f>
        <v>0</v>
      </c>
      <c r="K72" s="61">
        <f t="shared" ref="K72" si="63">ROUND(H72*G72,2)</f>
        <v>0</v>
      </c>
      <c r="L72" s="61">
        <f t="shared" ref="L72" si="64">ROUND(G72*I72,2)</f>
        <v>0</v>
      </c>
      <c r="M72" s="61">
        <f t="shared" ref="M72" si="65">ROUND(K72+L72,2)</f>
        <v>0</v>
      </c>
      <c r="N72" s="63" t="e">
        <f t="shared" si="61"/>
        <v>#DIV/0!</v>
      </c>
      <c r="O72" s="35"/>
      <c r="P72" s="36"/>
      <c r="Q72" s="37"/>
    </row>
    <row r="73" spans="1:17" s="27" customFormat="1" ht="38.25" x14ac:dyDescent="0.2">
      <c r="A73" s="59" t="s">
        <v>260</v>
      </c>
      <c r="B73" s="60" t="s">
        <v>421</v>
      </c>
      <c r="C73" s="59" t="s">
        <v>137</v>
      </c>
      <c r="D73" s="59" t="s">
        <v>399</v>
      </c>
      <c r="E73" s="60" t="s">
        <v>132</v>
      </c>
      <c r="F73" s="61" t="s">
        <v>35</v>
      </c>
      <c r="G73" s="62">
        <v>2160</v>
      </c>
      <c r="H73" s="61">
        <v>0</v>
      </c>
      <c r="I73" s="61">
        <v>0</v>
      </c>
      <c r="J73" s="61">
        <f t="shared" si="57"/>
        <v>0</v>
      </c>
      <c r="K73" s="61">
        <f t="shared" si="58"/>
        <v>0</v>
      </c>
      <c r="L73" s="61">
        <f t="shared" si="59"/>
        <v>0</v>
      </c>
      <c r="M73" s="61">
        <f t="shared" si="60"/>
        <v>0</v>
      </c>
      <c r="N73" s="63" t="e">
        <f t="shared" si="61"/>
        <v>#DIV/0!</v>
      </c>
      <c r="O73" s="35"/>
      <c r="P73" s="36"/>
      <c r="Q73" s="37"/>
    </row>
    <row r="74" spans="1:17" s="27" customFormat="1" x14ac:dyDescent="0.2">
      <c r="A74" s="53" t="s">
        <v>306</v>
      </c>
      <c r="B74" s="54"/>
      <c r="C74" s="53"/>
      <c r="D74" s="53" t="s">
        <v>460</v>
      </c>
      <c r="E74" s="53"/>
      <c r="F74" s="56"/>
      <c r="G74" s="71"/>
      <c r="H74" s="53"/>
      <c r="I74" s="53"/>
      <c r="J74" s="53"/>
      <c r="K74" s="53"/>
      <c r="L74" s="53"/>
      <c r="M74" s="73"/>
      <c r="N74" s="53"/>
      <c r="O74" s="35"/>
      <c r="P74" s="36"/>
      <c r="Q74" s="37"/>
    </row>
    <row r="75" spans="1:17" s="27" customFormat="1" x14ac:dyDescent="0.2">
      <c r="A75" s="59" t="s">
        <v>307</v>
      </c>
      <c r="B75" s="76">
        <v>23573</v>
      </c>
      <c r="C75" s="59" t="s">
        <v>120</v>
      </c>
      <c r="D75" s="77" t="s">
        <v>459</v>
      </c>
      <c r="E75" s="60" t="s">
        <v>132</v>
      </c>
      <c r="F75" s="61" t="s">
        <v>36</v>
      </c>
      <c r="G75" s="62">
        <v>50</v>
      </c>
      <c r="H75" s="61">
        <v>0</v>
      </c>
      <c r="I75" s="61">
        <v>0</v>
      </c>
      <c r="J75" s="61">
        <f t="shared" ref="J75" si="66">H75+I75</f>
        <v>0</v>
      </c>
      <c r="K75" s="61">
        <f t="shared" ref="K75" si="67">ROUND(H75*G75,2)</f>
        <v>0</v>
      </c>
      <c r="L75" s="61">
        <f t="shared" ref="L75" si="68">ROUND(G75*I75,2)</f>
        <v>0</v>
      </c>
      <c r="M75" s="61">
        <f t="shared" ref="M75" si="69">ROUND(K75+L75,2)</f>
        <v>0</v>
      </c>
      <c r="N75" s="63" t="e">
        <f>M75/$M$198</f>
        <v>#DIV/0!</v>
      </c>
      <c r="O75" s="35"/>
      <c r="P75" s="36"/>
      <c r="Q75" s="37"/>
    </row>
    <row r="76" spans="1:17" s="27" customFormat="1" x14ac:dyDescent="0.2">
      <c r="A76" s="53" t="s">
        <v>461</v>
      </c>
      <c r="B76" s="54"/>
      <c r="C76" s="53"/>
      <c r="D76" s="53" t="s">
        <v>77</v>
      </c>
      <c r="E76" s="53"/>
      <c r="F76" s="56"/>
      <c r="G76" s="71"/>
      <c r="H76" s="53"/>
      <c r="I76" s="53"/>
      <c r="J76" s="53"/>
      <c r="K76" s="53"/>
      <c r="L76" s="53"/>
      <c r="M76" s="73"/>
      <c r="N76" s="53"/>
      <c r="O76" s="35"/>
      <c r="P76" s="36"/>
      <c r="Q76" s="37"/>
    </row>
    <row r="77" spans="1:17" s="27" customFormat="1" ht="25.5" x14ac:dyDescent="0.2">
      <c r="A77" s="59" t="s">
        <v>462</v>
      </c>
      <c r="B77" s="60" t="s">
        <v>380</v>
      </c>
      <c r="C77" s="59" t="s">
        <v>137</v>
      </c>
      <c r="D77" s="59" t="s">
        <v>381</v>
      </c>
      <c r="E77" s="60" t="s">
        <v>132</v>
      </c>
      <c r="F77" s="61" t="s">
        <v>43</v>
      </c>
      <c r="G77" s="62">
        <v>4</v>
      </c>
      <c r="H77" s="61">
        <v>0</v>
      </c>
      <c r="I77" s="61">
        <v>0</v>
      </c>
      <c r="J77" s="61">
        <f t="shared" ref="J77:J90" si="70">H77+I77</f>
        <v>0</v>
      </c>
      <c r="K77" s="61">
        <f t="shared" ref="K77:K90" si="71">ROUND(H77*G77,2)</f>
        <v>0</v>
      </c>
      <c r="L77" s="61">
        <f t="shared" ref="L77:L90" si="72">ROUND(G77*I77,2)</f>
        <v>0</v>
      </c>
      <c r="M77" s="61">
        <f t="shared" ref="M77:M90" si="73">ROUND(K77+L77,2)</f>
        <v>0</v>
      </c>
      <c r="N77" s="63" t="e">
        <f t="shared" ref="N77:N95" si="74">M77/$M$198</f>
        <v>#DIV/0!</v>
      </c>
      <c r="O77" s="35"/>
      <c r="P77" s="36"/>
      <c r="Q77" s="37"/>
    </row>
    <row r="78" spans="1:17" s="27" customFormat="1" ht="89.25" x14ac:dyDescent="0.2">
      <c r="A78" s="59" t="s">
        <v>463</v>
      </c>
      <c r="B78" s="60" t="s">
        <v>200</v>
      </c>
      <c r="C78" s="59" t="s">
        <v>137</v>
      </c>
      <c r="D78" s="59" t="s">
        <v>427</v>
      </c>
      <c r="E78" s="60" t="s">
        <v>132</v>
      </c>
      <c r="F78" s="61" t="s">
        <v>43</v>
      </c>
      <c r="G78" s="62">
        <v>10</v>
      </c>
      <c r="H78" s="61">
        <v>0</v>
      </c>
      <c r="I78" s="61">
        <v>0</v>
      </c>
      <c r="J78" s="61">
        <f t="shared" si="70"/>
        <v>0</v>
      </c>
      <c r="K78" s="61">
        <f t="shared" si="71"/>
        <v>0</v>
      </c>
      <c r="L78" s="61">
        <f t="shared" si="72"/>
        <v>0</v>
      </c>
      <c r="M78" s="61">
        <f t="shared" si="73"/>
        <v>0</v>
      </c>
      <c r="N78" s="63" t="e">
        <f t="shared" si="74"/>
        <v>#DIV/0!</v>
      </c>
      <c r="O78" s="35"/>
      <c r="P78" s="36"/>
      <c r="Q78" s="37"/>
    </row>
    <row r="79" spans="1:17" s="27" customFormat="1" ht="25.5" x14ac:dyDescent="0.2">
      <c r="A79" s="59" t="s">
        <v>464</v>
      </c>
      <c r="B79" s="60">
        <v>93653</v>
      </c>
      <c r="C79" s="59" t="s">
        <v>27</v>
      </c>
      <c r="D79" s="59" t="s">
        <v>426</v>
      </c>
      <c r="E79" s="60" t="s">
        <v>132</v>
      </c>
      <c r="F79" s="61" t="s">
        <v>36</v>
      </c>
      <c r="G79" s="62">
        <v>4</v>
      </c>
      <c r="H79" s="61">
        <v>0</v>
      </c>
      <c r="I79" s="61">
        <v>0</v>
      </c>
      <c r="J79" s="61">
        <f t="shared" ref="J79" si="75">H79+I79</f>
        <v>0</v>
      </c>
      <c r="K79" s="61">
        <f t="shared" ref="K79" si="76">ROUND(H79*G79,2)</f>
        <v>0</v>
      </c>
      <c r="L79" s="61">
        <f t="shared" ref="L79" si="77">ROUND(G79*I79,2)</f>
        <v>0</v>
      </c>
      <c r="M79" s="61">
        <f t="shared" ref="M79" si="78">ROUND(K79+L79,2)</f>
        <v>0</v>
      </c>
      <c r="N79" s="63" t="e">
        <f t="shared" si="74"/>
        <v>#DIV/0!</v>
      </c>
      <c r="O79" s="35"/>
      <c r="P79" s="36"/>
      <c r="Q79" s="37"/>
    </row>
    <row r="80" spans="1:17" s="27" customFormat="1" ht="25.5" x14ac:dyDescent="0.2">
      <c r="A80" s="59" t="s">
        <v>465</v>
      </c>
      <c r="B80" s="60">
        <v>93655</v>
      </c>
      <c r="C80" s="59" t="s">
        <v>27</v>
      </c>
      <c r="D80" s="59" t="s">
        <v>262</v>
      </c>
      <c r="E80" s="60" t="s">
        <v>132</v>
      </c>
      <c r="F80" s="61" t="s">
        <v>36</v>
      </c>
      <c r="G80" s="62">
        <v>111</v>
      </c>
      <c r="H80" s="61">
        <v>0</v>
      </c>
      <c r="I80" s="61">
        <v>0</v>
      </c>
      <c r="J80" s="61">
        <f t="shared" si="70"/>
        <v>0</v>
      </c>
      <c r="K80" s="61">
        <f t="shared" si="71"/>
        <v>0</v>
      </c>
      <c r="L80" s="61">
        <f t="shared" si="72"/>
        <v>0</v>
      </c>
      <c r="M80" s="61">
        <f t="shared" si="73"/>
        <v>0</v>
      </c>
      <c r="N80" s="63" t="e">
        <f t="shared" si="74"/>
        <v>#DIV/0!</v>
      </c>
      <c r="O80" s="35"/>
      <c r="P80" s="36"/>
      <c r="Q80" s="37"/>
    </row>
    <row r="81" spans="1:17" s="27" customFormat="1" ht="25.5" x14ac:dyDescent="0.2">
      <c r="A81" s="59" t="s">
        <v>466</v>
      </c>
      <c r="B81" s="60">
        <v>93669</v>
      </c>
      <c r="C81" s="59" t="s">
        <v>27</v>
      </c>
      <c r="D81" s="59" t="s">
        <v>428</v>
      </c>
      <c r="E81" s="60" t="s">
        <v>132</v>
      </c>
      <c r="F81" s="61" t="s">
        <v>36</v>
      </c>
      <c r="G81" s="62">
        <v>10</v>
      </c>
      <c r="H81" s="61">
        <v>0</v>
      </c>
      <c r="I81" s="61">
        <v>0</v>
      </c>
      <c r="J81" s="61">
        <f t="shared" ref="J81" si="79">H81+I81</f>
        <v>0</v>
      </c>
      <c r="K81" s="61">
        <f t="shared" ref="K81" si="80">ROUND(H81*G81,2)</f>
        <v>0</v>
      </c>
      <c r="L81" s="61">
        <f t="shared" ref="L81" si="81">ROUND(G81*I81,2)</f>
        <v>0</v>
      </c>
      <c r="M81" s="61">
        <f t="shared" ref="M81" si="82">ROUND(K81+L81,2)</f>
        <v>0</v>
      </c>
      <c r="N81" s="63" t="e">
        <f t="shared" si="74"/>
        <v>#DIV/0!</v>
      </c>
      <c r="O81" s="35"/>
      <c r="P81" s="36"/>
      <c r="Q81" s="37"/>
    </row>
    <row r="82" spans="1:17" s="27" customFormat="1" ht="25.5" x14ac:dyDescent="0.2">
      <c r="A82" s="59" t="s">
        <v>467</v>
      </c>
      <c r="B82" s="60">
        <v>64264</v>
      </c>
      <c r="C82" s="59" t="s">
        <v>120</v>
      </c>
      <c r="D82" s="59" t="s">
        <v>429</v>
      </c>
      <c r="E82" s="60" t="s">
        <v>132</v>
      </c>
      <c r="F82" s="61" t="s">
        <v>36</v>
      </c>
      <c r="G82" s="62">
        <v>4</v>
      </c>
      <c r="H82" s="61">
        <v>0</v>
      </c>
      <c r="I82" s="61">
        <v>0</v>
      </c>
      <c r="J82" s="61">
        <f t="shared" ref="J82" si="83">H82+I82</f>
        <v>0</v>
      </c>
      <c r="K82" s="61">
        <f t="shared" ref="K82" si="84">ROUND(H82*G82,2)</f>
        <v>0</v>
      </c>
      <c r="L82" s="61">
        <f t="shared" ref="L82" si="85">ROUND(G82*I82,2)</f>
        <v>0</v>
      </c>
      <c r="M82" s="61">
        <f t="shared" ref="M82" si="86">ROUND(K82+L82,2)</f>
        <v>0</v>
      </c>
      <c r="N82" s="63" t="e">
        <f t="shared" si="74"/>
        <v>#DIV/0!</v>
      </c>
      <c r="O82" s="35"/>
      <c r="P82" s="36"/>
      <c r="Q82" s="37"/>
    </row>
    <row r="83" spans="1:17" s="27" customFormat="1" ht="25.5" x14ac:dyDescent="0.2">
      <c r="A83" s="59" t="s">
        <v>468</v>
      </c>
      <c r="B83" s="60">
        <v>93671</v>
      </c>
      <c r="C83" s="59" t="s">
        <v>27</v>
      </c>
      <c r="D83" s="59" t="s">
        <v>246</v>
      </c>
      <c r="E83" s="60" t="s">
        <v>132</v>
      </c>
      <c r="F83" s="61" t="s">
        <v>36</v>
      </c>
      <c r="G83" s="62">
        <v>24</v>
      </c>
      <c r="H83" s="61">
        <v>0</v>
      </c>
      <c r="I83" s="61">
        <v>0</v>
      </c>
      <c r="J83" s="61">
        <f t="shared" si="70"/>
        <v>0</v>
      </c>
      <c r="K83" s="61">
        <f t="shared" si="71"/>
        <v>0</v>
      </c>
      <c r="L83" s="61">
        <f t="shared" si="72"/>
        <v>0</v>
      </c>
      <c r="M83" s="61">
        <f t="shared" si="73"/>
        <v>0</v>
      </c>
      <c r="N83" s="63" t="e">
        <f t="shared" si="74"/>
        <v>#DIV/0!</v>
      </c>
      <c r="O83" s="35"/>
      <c r="P83" s="36"/>
      <c r="Q83" s="37"/>
    </row>
    <row r="84" spans="1:17" s="27" customFormat="1" ht="25.5" x14ac:dyDescent="0.2">
      <c r="A84" s="59" t="s">
        <v>469</v>
      </c>
      <c r="B84" s="60">
        <v>93672</v>
      </c>
      <c r="C84" s="59" t="s">
        <v>27</v>
      </c>
      <c r="D84" s="59" t="s">
        <v>247</v>
      </c>
      <c r="E84" s="60" t="s">
        <v>132</v>
      </c>
      <c r="F84" s="61" t="s">
        <v>36</v>
      </c>
      <c r="G84" s="62">
        <v>2</v>
      </c>
      <c r="H84" s="61">
        <v>0</v>
      </c>
      <c r="I84" s="61">
        <v>0</v>
      </c>
      <c r="J84" s="61">
        <f t="shared" si="70"/>
        <v>0</v>
      </c>
      <c r="K84" s="61">
        <f t="shared" si="71"/>
        <v>0</v>
      </c>
      <c r="L84" s="61">
        <f t="shared" si="72"/>
        <v>0</v>
      </c>
      <c r="M84" s="61">
        <f t="shared" si="73"/>
        <v>0</v>
      </c>
      <c r="N84" s="63" t="e">
        <f t="shared" si="74"/>
        <v>#DIV/0!</v>
      </c>
      <c r="O84" s="35"/>
      <c r="P84" s="36"/>
      <c r="Q84" s="37"/>
    </row>
    <row r="85" spans="1:17" s="27" customFormat="1" ht="25.5" x14ac:dyDescent="0.2">
      <c r="A85" s="59" t="s">
        <v>470</v>
      </c>
      <c r="B85" s="60">
        <v>93673</v>
      </c>
      <c r="C85" s="59" t="s">
        <v>27</v>
      </c>
      <c r="D85" s="59" t="s">
        <v>430</v>
      </c>
      <c r="E85" s="60" t="s">
        <v>132</v>
      </c>
      <c r="F85" s="61" t="s">
        <v>36</v>
      </c>
      <c r="G85" s="62">
        <v>4</v>
      </c>
      <c r="H85" s="61">
        <v>0</v>
      </c>
      <c r="I85" s="61">
        <v>0</v>
      </c>
      <c r="J85" s="61">
        <f t="shared" ref="J85" si="87">H85+I85</f>
        <v>0</v>
      </c>
      <c r="K85" s="61">
        <f t="shared" ref="K85" si="88">ROUND(H85*G85,2)</f>
        <v>0</v>
      </c>
      <c r="L85" s="61">
        <f t="shared" ref="L85" si="89">ROUND(G85*I85,2)</f>
        <v>0</v>
      </c>
      <c r="M85" s="61">
        <f t="shared" ref="M85" si="90">ROUND(K85+L85,2)</f>
        <v>0</v>
      </c>
      <c r="N85" s="63" t="e">
        <f t="shared" si="74"/>
        <v>#DIV/0!</v>
      </c>
      <c r="O85" s="35"/>
      <c r="P85" s="36"/>
      <c r="Q85" s="37"/>
    </row>
    <row r="86" spans="1:17" s="27" customFormat="1" ht="25.5" x14ac:dyDescent="0.2">
      <c r="A86" s="59" t="s">
        <v>471</v>
      </c>
      <c r="B86" s="60" t="s">
        <v>79</v>
      </c>
      <c r="C86" s="59" t="s">
        <v>27</v>
      </c>
      <c r="D86" s="59" t="s">
        <v>118</v>
      </c>
      <c r="E86" s="60" t="s">
        <v>132</v>
      </c>
      <c r="F86" s="61" t="s">
        <v>36</v>
      </c>
      <c r="G86" s="62">
        <v>1</v>
      </c>
      <c r="H86" s="61">
        <v>0</v>
      </c>
      <c r="I86" s="61">
        <v>0</v>
      </c>
      <c r="J86" s="61">
        <f t="shared" si="70"/>
        <v>0</v>
      </c>
      <c r="K86" s="61">
        <f t="shared" si="71"/>
        <v>0</v>
      </c>
      <c r="L86" s="61">
        <f t="shared" si="72"/>
        <v>0</v>
      </c>
      <c r="M86" s="61">
        <f t="shared" si="73"/>
        <v>0</v>
      </c>
      <c r="N86" s="63" t="e">
        <f t="shared" si="74"/>
        <v>#DIV/0!</v>
      </c>
      <c r="O86" s="35"/>
      <c r="P86" s="36"/>
      <c r="Q86" s="37"/>
    </row>
    <row r="87" spans="1:17" s="27" customFormat="1" ht="25.5" x14ac:dyDescent="0.2">
      <c r="A87" s="59" t="s">
        <v>472</v>
      </c>
      <c r="B87" s="60">
        <v>101897</v>
      </c>
      <c r="C87" s="59" t="s">
        <v>27</v>
      </c>
      <c r="D87" s="59" t="s">
        <v>433</v>
      </c>
      <c r="E87" s="60" t="s">
        <v>132</v>
      </c>
      <c r="F87" s="61" t="s">
        <v>36</v>
      </c>
      <c r="G87" s="62">
        <v>2</v>
      </c>
      <c r="H87" s="61">
        <v>0</v>
      </c>
      <c r="I87" s="61">
        <v>0</v>
      </c>
      <c r="J87" s="61">
        <f t="shared" ref="J87:J88" si="91">H87+I87</f>
        <v>0</v>
      </c>
      <c r="K87" s="61">
        <f t="shared" ref="K87:K88" si="92">ROUND(H87*G87,2)</f>
        <v>0</v>
      </c>
      <c r="L87" s="61">
        <f t="shared" ref="L87:L88" si="93">ROUND(G87*I87,2)</f>
        <v>0</v>
      </c>
      <c r="M87" s="61">
        <f t="shared" ref="M87:M88" si="94">ROUND(K87+L87,2)</f>
        <v>0</v>
      </c>
      <c r="N87" s="63" t="e">
        <f t="shared" si="74"/>
        <v>#DIV/0!</v>
      </c>
      <c r="O87" s="35"/>
      <c r="P87" s="36"/>
      <c r="Q87" s="37"/>
    </row>
    <row r="88" spans="1:17" s="27" customFormat="1" ht="25.5" x14ac:dyDescent="0.2">
      <c r="A88" s="59" t="s">
        <v>473</v>
      </c>
      <c r="B88" s="60" t="s">
        <v>435</v>
      </c>
      <c r="C88" s="59" t="s">
        <v>137</v>
      </c>
      <c r="D88" s="59" t="s">
        <v>434</v>
      </c>
      <c r="E88" s="60" t="s">
        <v>132</v>
      </c>
      <c r="F88" s="61" t="s">
        <v>36</v>
      </c>
      <c r="G88" s="62">
        <v>1</v>
      </c>
      <c r="H88" s="61">
        <v>0</v>
      </c>
      <c r="I88" s="61">
        <v>0</v>
      </c>
      <c r="J88" s="61">
        <f t="shared" si="91"/>
        <v>0</v>
      </c>
      <c r="K88" s="61">
        <f t="shared" si="92"/>
        <v>0</v>
      </c>
      <c r="L88" s="61">
        <f t="shared" si="93"/>
        <v>0</v>
      </c>
      <c r="M88" s="61">
        <f t="shared" si="94"/>
        <v>0</v>
      </c>
      <c r="N88" s="63" t="e">
        <f t="shared" si="74"/>
        <v>#DIV/0!</v>
      </c>
      <c r="O88" s="35"/>
      <c r="P88" s="36"/>
      <c r="Q88" s="37"/>
    </row>
    <row r="89" spans="1:17" s="27" customFormat="1" ht="38.25" x14ac:dyDescent="0.2">
      <c r="A89" s="59" t="s">
        <v>474</v>
      </c>
      <c r="B89" s="60" t="s">
        <v>248</v>
      </c>
      <c r="C89" s="59" t="s">
        <v>137</v>
      </c>
      <c r="D89" s="59" t="s">
        <v>249</v>
      </c>
      <c r="E89" s="60" t="s">
        <v>132</v>
      </c>
      <c r="F89" s="61" t="s">
        <v>36</v>
      </c>
      <c r="G89" s="62">
        <v>32</v>
      </c>
      <c r="H89" s="61">
        <v>0</v>
      </c>
      <c r="I89" s="61">
        <v>0</v>
      </c>
      <c r="J89" s="61">
        <f t="shared" si="70"/>
        <v>0</v>
      </c>
      <c r="K89" s="61">
        <f t="shared" si="71"/>
        <v>0</v>
      </c>
      <c r="L89" s="61">
        <f t="shared" si="72"/>
        <v>0</v>
      </c>
      <c r="M89" s="61">
        <f t="shared" si="73"/>
        <v>0</v>
      </c>
      <c r="N89" s="63" t="e">
        <f t="shared" si="74"/>
        <v>#DIV/0!</v>
      </c>
      <c r="O89" s="35"/>
      <c r="P89" s="36"/>
      <c r="Q89" s="37"/>
    </row>
    <row r="90" spans="1:17" s="27" customFormat="1" ht="38.25" x14ac:dyDescent="0.2">
      <c r="A90" s="59" t="s">
        <v>475</v>
      </c>
      <c r="B90" s="60" t="s">
        <v>80</v>
      </c>
      <c r="C90" s="59" t="s">
        <v>137</v>
      </c>
      <c r="D90" s="59" t="s">
        <v>250</v>
      </c>
      <c r="E90" s="60" t="s">
        <v>132</v>
      </c>
      <c r="F90" s="61" t="s">
        <v>36</v>
      </c>
      <c r="G90" s="62">
        <v>8</v>
      </c>
      <c r="H90" s="61">
        <v>0</v>
      </c>
      <c r="I90" s="61">
        <v>0</v>
      </c>
      <c r="J90" s="61">
        <f t="shared" si="70"/>
        <v>0</v>
      </c>
      <c r="K90" s="61">
        <f t="shared" si="71"/>
        <v>0</v>
      </c>
      <c r="L90" s="61">
        <f t="shared" si="72"/>
        <v>0</v>
      </c>
      <c r="M90" s="61">
        <f t="shared" si="73"/>
        <v>0</v>
      </c>
      <c r="N90" s="63" t="e">
        <f t="shared" si="74"/>
        <v>#DIV/0!</v>
      </c>
      <c r="O90" s="35"/>
      <c r="P90" s="36"/>
      <c r="Q90" s="37"/>
    </row>
    <row r="91" spans="1:17" s="27" customFormat="1" ht="25.5" x14ac:dyDescent="0.2">
      <c r="A91" s="59" t="s">
        <v>476</v>
      </c>
      <c r="B91" s="60" t="s">
        <v>431</v>
      </c>
      <c r="C91" s="59" t="s">
        <v>137</v>
      </c>
      <c r="D91" s="59" t="s">
        <v>432</v>
      </c>
      <c r="E91" s="60" t="s">
        <v>132</v>
      </c>
      <c r="F91" s="61" t="s">
        <v>36</v>
      </c>
      <c r="G91" s="62">
        <v>8</v>
      </c>
      <c r="H91" s="61">
        <v>0</v>
      </c>
      <c r="I91" s="61">
        <v>0</v>
      </c>
      <c r="J91" s="61">
        <f t="shared" ref="J91" si="95">H91+I91</f>
        <v>0</v>
      </c>
      <c r="K91" s="61">
        <f t="shared" ref="K91" si="96">ROUND(H91*G91,2)</f>
        <v>0</v>
      </c>
      <c r="L91" s="61">
        <f t="shared" ref="L91" si="97">ROUND(G91*I91,2)</f>
        <v>0</v>
      </c>
      <c r="M91" s="61">
        <f t="shared" ref="M91" si="98">ROUND(K91+L91,2)</f>
        <v>0</v>
      </c>
      <c r="N91" s="63" t="e">
        <f t="shared" si="74"/>
        <v>#DIV/0!</v>
      </c>
      <c r="O91" s="35"/>
      <c r="P91" s="36"/>
      <c r="Q91" s="37"/>
    </row>
    <row r="92" spans="1:17" s="27" customFormat="1" x14ac:dyDescent="0.2">
      <c r="A92" s="59" t="s">
        <v>477</v>
      </c>
      <c r="B92" s="60">
        <v>63801</v>
      </c>
      <c r="C92" s="59" t="s">
        <v>120</v>
      </c>
      <c r="D92" s="59" t="s">
        <v>436</v>
      </c>
      <c r="E92" s="60" t="s">
        <v>132</v>
      </c>
      <c r="F92" s="61" t="s">
        <v>36</v>
      </c>
      <c r="G92" s="62">
        <v>4</v>
      </c>
      <c r="H92" s="61">
        <v>0</v>
      </c>
      <c r="I92" s="61">
        <v>0</v>
      </c>
      <c r="J92" s="61">
        <f t="shared" ref="J92:J94" si="99">H92+I92</f>
        <v>0</v>
      </c>
      <c r="K92" s="61">
        <f t="shared" ref="K92:K94" si="100">ROUND(H92*G92,2)</f>
        <v>0</v>
      </c>
      <c r="L92" s="61">
        <f t="shared" ref="L92:L94" si="101">ROUND(G92*I92,2)</f>
        <v>0</v>
      </c>
      <c r="M92" s="61">
        <f t="shared" ref="M92:M94" si="102">ROUND(K92+L92,2)</f>
        <v>0</v>
      </c>
      <c r="N92" s="63" t="e">
        <f t="shared" si="74"/>
        <v>#DIV/0!</v>
      </c>
      <c r="O92" s="35"/>
      <c r="P92" s="36"/>
      <c r="Q92" s="37"/>
    </row>
    <row r="93" spans="1:17" s="27" customFormat="1" x14ac:dyDescent="0.2">
      <c r="A93" s="59" t="s">
        <v>478</v>
      </c>
      <c r="B93" s="60" t="s">
        <v>437</v>
      </c>
      <c r="C93" s="59" t="s">
        <v>137</v>
      </c>
      <c r="D93" s="59" t="s">
        <v>438</v>
      </c>
      <c r="E93" s="60" t="s">
        <v>132</v>
      </c>
      <c r="F93" s="61" t="s">
        <v>36</v>
      </c>
      <c r="G93" s="62">
        <v>4</v>
      </c>
      <c r="H93" s="61">
        <v>0</v>
      </c>
      <c r="I93" s="61">
        <v>0</v>
      </c>
      <c r="J93" s="61">
        <f t="shared" si="99"/>
        <v>0</v>
      </c>
      <c r="K93" s="61">
        <f t="shared" si="100"/>
        <v>0</v>
      </c>
      <c r="L93" s="61">
        <f t="shared" si="101"/>
        <v>0</v>
      </c>
      <c r="M93" s="61">
        <f t="shared" si="102"/>
        <v>0</v>
      </c>
      <c r="N93" s="63" t="e">
        <f t="shared" si="74"/>
        <v>#DIV/0!</v>
      </c>
      <c r="O93" s="35"/>
      <c r="P93" s="36"/>
      <c r="Q93" s="37"/>
    </row>
    <row r="94" spans="1:17" s="27" customFormat="1" ht="25.5" x14ac:dyDescent="0.2">
      <c r="A94" s="59" t="s">
        <v>479</v>
      </c>
      <c r="B94" s="60" t="s">
        <v>205</v>
      </c>
      <c r="C94" s="59" t="s">
        <v>137</v>
      </c>
      <c r="D94" s="59" t="s">
        <v>204</v>
      </c>
      <c r="E94" s="60" t="s">
        <v>132</v>
      </c>
      <c r="F94" s="61" t="s">
        <v>36</v>
      </c>
      <c r="G94" s="62">
        <v>4</v>
      </c>
      <c r="H94" s="61">
        <v>0</v>
      </c>
      <c r="I94" s="61">
        <v>0</v>
      </c>
      <c r="J94" s="61">
        <f t="shared" si="99"/>
        <v>0</v>
      </c>
      <c r="K94" s="61">
        <f t="shared" si="100"/>
        <v>0</v>
      </c>
      <c r="L94" s="61">
        <f t="shared" si="101"/>
        <v>0</v>
      </c>
      <c r="M94" s="61">
        <f t="shared" si="102"/>
        <v>0</v>
      </c>
      <c r="N94" s="63" t="e">
        <f t="shared" si="74"/>
        <v>#DIV/0!</v>
      </c>
      <c r="O94" s="35"/>
      <c r="P94" s="36"/>
      <c r="Q94" s="37"/>
    </row>
    <row r="95" spans="1:17" s="27" customFormat="1" x14ac:dyDescent="0.2">
      <c r="A95" s="64"/>
      <c r="B95" s="65"/>
      <c r="C95" s="64"/>
      <c r="D95" s="64" t="s">
        <v>26</v>
      </c>
      <c r="E95" s="65"/>
      <c r="F95" s="65"/>
      <c r="G95" s="66"/>
      <c r="H95" s="67"/>
      <c r="I95" s="67"/>
      <c r="J95" s="67"/>
      <c r="K95" s="67"/>
      <c r="L95" s="68" t="s">
        <v>46</v>
      </c>
      <c r="M95" s="69">
        <f>SUM(M54:M94)</f>
        <v>0</v>
      </c>
      <c r="N95" s="70" t="e">
        <f t="shared" si="74"/>
        <v>#DIV/0!</v>
      </c>
      <c r="O95" s="35"/>
      <c r="P95" s="36"/>
      <c r="Q95" s="37"/>
    </row>
    <row r="96" spans="1:17" s="27" customFormat="1" x14ac:dyDescent="0.2">
      <c r="A96" s="53">
        <v>8</v>
      </c>
      <c r="B96" s="54"/>
      <c r="C96" s="53"/>
      <c r="D96" s="53" t="s">
        <v>82</v>
      </c>
      <c r="E96" s="53"/>
      <c r="F96" s="56"/>
      <c r="G96" s="71"/>
      <c r="H96" s="53"/>
      <c r="I96" s="53"/>
      <c r="J96" s="53"/>
      <c r="K96" s="53"/>
      <c r="L96" s="53"/>
      <c r="M96" s="73"/>
      <c r="N96" s="53"/>
      <c r="O96" s="35"/>
      <c r="P96" s="36"/>
      <c r="Q96" s="37"/>
    </row>
    <row r="97" spans="1:17" s="27" customFormat="1" x14ac:dyDescent="0.2">
      <c r="A97" s="53" t="s">
        <v>59</v>
      </c>
      <c r="B97" s="54"/>
      <c r="C97" s="53"/>
      <c r="D97" s="53" t="s">
        <v>81</v>
      </c>
      <c r="E97" s="53"/>
      <c r="F97" s="56"/>
      <c r="G97" s="71"/>
      <c r="H97" s="53"/>
      <c r="I97" s="53"/>
      <c r="J97" s="53"/>
      <c r="K97" s="53"/>
      <c r="L97" s="53"/>
      <c r="M97" s="73"/>
      <c r="N97" s="53"/>
      <c r="O97" s="35"/>
      <c r="P97" s="36"/>
      <c r="Q97" s="37"/>
    </row>
    <row r="98" spans="1:17" s="27" customFormat="1" x14ac:dyDescent="0.2">
      <c r="A98" s="53" t="s">
        <v>60</v>
      </c>
      <c r="B98" s="54"/>
      <c r="C98" s="53"/>
      <c r="D98" s="53" t="s">
        <v>83</v>
      </c>
      <c r="E98" s="53"/>
      <c r="F98" s="56"/>
      <c r="G98" s="71"/>
      <c r="H98" s="53"/>
      <c r="I98" s="53"/>
      <c r="J98" s="53"/>
      <c r="K98" s="53"/>
      <c r="L98" s="53"/>
      <c r="M98" s="73"/>
      <c r="N98" s="53"/>
      <c r="O98" s="35"/>
      <c r="P98" s="36"/>
      <c r="Q98" s="37"/>
    </row>
    <row r="99" spans="1:17" s="27" customFormat="1" ht="76.5" x14ac:dyDescent="0.2">
      <c r="A99" s="59" t="s">
        <v>176</v>
      </c>
      <c r="B99" s="60" t="s">
        <v>447</v>
      </c>
      <c r="C99" s="59" t="s">
        <v>137</v>
      </c>
      <c r="D99" s="59" t="s">
        <v>448</v>
      </c>
      <c r="E99" s="60" t="s">
        <v>131</v>
      </c>
      <c r="F99" s="61" t="s">
        <v>36</v>
      </c>
      <c r="G99" s="62">
        <v>1</v>
      </c>
      <c r="H99" s="61">
        <v>0</v>
      </c>
      <c r="I99" s="61">
        <v>0</v>
      </c>
      <c r="J99" s="61">
        <f t="shared" ref="J99:J102" si="103">H99+I99</f>
        <v>0</v>
      </c>
      <c r="K99" s="61">
        <f t="shared" ref="K99:K102" si="104">ROUND(H99*G99,2)</f>
        <v>0</v>
      </c>
      <c r="L99" s="61">
        <f t="shared" ref="L99:L102" si="105">ROUND(G99*I99,2)</f>
        <v>0</v>
      </c>
      <c r="M99" s="61">
        <f t="shared" ref="M99:M102" si="106">ROUND(K99+L99,2)</f>
        <v>0</v>
      </c>
      <c r="N99" s="63" t="e">
        <f>M99/$M$198</f>
        <v>#DIV/0!</v>
      </c>
      <c r="O99" s="35"/>
      <c r="P99" s="36"/>
      <c r="Q99" s="37"/>
    </row>
    <row r="100" spans="1:17" s="27" customFormat="1" ht="76.5" x14ac:dyDescent="0.2">
      <c r="A100" s="59" t="s">
        <v>177</v>
      </c>
      <c r="B100" s="60" t="s">
        <v>183</v>
      </c>
      <c r="C100" s="59" t="s">
        <v>137</v>
      </c>
      <c r="D100" s="59" t="s">
        <v>130</v>
      </c>
      <c r="E100" s="60" t="s">
        <v>133</v>
      </c>
      <c r="F100" s="61" t="s">
        <v>36</v>
      </c>
      <c r="G100" s="62">
        <v>1</v>
      </c>
      <c r="H100" s="61">
        <v>0</v>
      </c>
      <c r="I100" s="61">
        <v>0</v>
      </c>
      <c r="J100" s="61">
        <f t="shared" si="103"/>
        <v>0</v>
      </c>
      <c r="K100" s="61">
        <f t="shared" si="104"/>
        <v>0</v>
      </c>
      <c r="L100" s="61">
        <f t="shared" si="105"/>
        <v>0</v>
      </c>
      <c r="M100" s="61">
        <f t="shared" si="106"/>
        <v>0</v>
      </c>
      <c r="N100" s="63" t="e">
        <f>M100/$M$198</f>
        <v>#DIV/0!</v>
      </c>
      <c r="O100" s="35"/>
      <c r="P100" s="36"/>
      <c r="Q100" s="37"/>
    </row>
    <row r="101" spans="1:17" s="27" customFormat="1" ht="76.5" x14ac:dyDescent="0.2">
      <c r="A101" s="59" t="s">
        <v>308</v>
      </c>
      <c r="B101" s="60" t="s">
        <v>184</v>
      </c>
      <c r="C101" s="59" t="s">
        <v>137</v>
      </c>
      <c r="D101" s="59" t="s">
        <v>134</v>
      </c>
      <c r="E101" s="60" t="s">
        <v>133</v>
      </c>
      <c r="F101" s="61" t="s">
        <v>36</v>
      </c>
      <c r="G101" s="62">
        <v>3</v>
      </c>
      <c r="H101" s="61">
        <v>0</v>
      </c>
      <c r="I101" s="61">
        <v>0</v>
      </c>
      <c r="J101" s="61">
        <f t="shared" si="103"/>
        <v>0</v>
      </c>
      <c r="K101" s="61">
        <f t="shared" si="104"/>
        <v>0</v>
      </c>
      <c r="L101" s="61">
        <f t="shared" si="105"/>
        <v>0</v>
      </c>
      <c r="M101" s="61">
        <f t="shared" si="106"/>
        <v>0</v>
      </c>
      <c r="N101" s="63" t="e">
        <f>M101/$M$198</f>
        <v>#DIV/0!</v>
      </c>
      <c r="O101" s="35"/>
      <c r="P101" s="36"/>
      <c r="Q101" s="37"/>
    </row>
    <row r="102" spans="1:17" s="27" customFormat="1" ht="76.5" x14ac:dyDescent="0.2">
      <c r="A102" s="59" t="s">
        <v>309</v>
      </c>
      <c r="B102" s="60" t="s">
        <v>185</v>
      </c>
      <c r="C102" s="59" t="s">
        <v>137</v>
      </c>
      <c r="D102" s="59" t="s">
        <v>135</v>
      </c>
      <c r="E102" s="60" t="s">
        <v>136</v>
      </c>
      <c r="F102" s="61" t="s">
        <v>36</v>
      </c>
      <c r="G102" s="62">
        <v>2</v>
      </c>
      <c r="H102" s="61">
        <v>0</v>
      </c>
      <c r="I102" s="61">
        <v>0</v>
      </c>
      <c r="J102" s="61">
        <f t="shared" si="103"/>
        <v>0</v>
      </c>
      <c r="K102" s="61">
        <f t="shared" si="104"/>
        <v>0</v>
      </c>
      <c r="L102" s="61">
        <f t="shared" si="105"/>
        <v>0</v>
      </c>
      <c r="M102" s="61">
        <f t="shared" si="106"/>
        <v>0</v>
      </c>
      <c r="N102" s="63" t="e">
        <f>M102/$M$198</f>
        <v>#DIV/0!</v>
      </c>
      <c r="O102" s="35"/>
      <c r="P102" s="36"/>
      <c r="Q102" s="37"/>
    </row>
    <row r="103" spans="1:17" s="27" customFormat="1" ht="76.5" x14ac:dyDescent="0.2">
      <c r="A103" s="59" t="s">
        <v>310</v>
      </c>
      <c r="B103" s="60" t="s">
        <v>423</v>
      </c>
      <c r="C103" s="59" t="s">
        <v>137</v>
      </c>
      <c r="D103" s="59" t="s">
        <v>422</v>
      </c>
      <c r="E103" s="60" t="s">
        <v>136</v>
      </c>
      <c r="F103" s="61" t="s">
        <v>36</v>
      </c>
      <c r="G103" s="62">
        <v>1</v>
      </c>
      <c r="H103" s="61">
        <v>0</v>
      </c>
      <c r="I103" s="61">
        <v>0</v>
      </c>
      <c r="J103" s="61">
        <f t="shared" ref="J103" si="107">H103+I103</f>
        <v>0</v>
      </c>
      <c r="K103" s="61">
        <f t="shared" ref="K103" si="108">ROUND(H103*G103,2)</f>
        <v>0</v>
      </c>
      <c r="L103" s="61">
        <f t="shared" ref="L103" si="109">ROUND(G103*I103,2)</f>
        <v>0</v>
      </c>
      <c r="M103" s="61">
        <f t="shared" ref="M103" si="110">ROUND(K103+L103,2)</f>
        <v>0</v>
      </c>
      <c r="N103" s="63" t="e">
        <f>M103/$M$198</f>
        <v>#DIV/0!</v>
      </c>
      <c r="O103" s="35"/>
      <c r="P103" s="36"/>
      <c r="Q103" s="37"/>
    </row>
    <row r="104" spans="1:17" s="27" customFormat="1" x14ac:dyDescent="0.2">
      <c r="A104" s="53" t="s">
        <v>61</v>
      </c>
      <c r="B104" s="54"/>
      <c r="C104" s="53"/>
      <c r="D104" s="53" t="s">
        <v>84</v>
      </c>
      <c r="E104" s="53"/>
      <c r="F104" s="56"/>
      <c r="G104" s="71"/>
      <c r="H104" s="53"/>
      <c r="I104" s="53"/>
      <c r="J104" s="53"/>
      <c r="K104" s="53"/>
      <c r="L104" s="53"/>
      <c r="M104" s="73"/>
      <c r="N104" s="53"/>
      <c r="O104" s="35"/>
      <c r="P104" s="36"/>
      <c r="Q104" s="37"/>
    </row>
    <row r="105" spans="1:17" s="27" customFormat="1" ht="38.25" x14ac:dyDescent="0.2">
      <c r="A105" s="59" t="s">
        <v>178</v>
      </c>
      <c r="B105" s="60" t="s">
        <v>186</v>
      </c>
      <c r="C105" s="59" t="s">
        <v>137</v>
      </c>
      <c r="D105" s="59" t="s">
        <v>263</v>
      </c>
      <c r="E105" s="60" t="s">
        <v>136</v>
      </c>
      <c r="F105" s="61" t="s">
        <v>36</v>
      </c>
      <c r="G105" s="62">
        <v>2</v>
      </c>
      <c r="H105" s="61">
        <v>0</v>
      </c>
      <c r="I105" s="61">
        <v>0</v>
      </c>
      <c r="J105" s="61">
        <f t="shared" ref="J105:J112" si="111">H105+I105</f>
        <v>0</v>
      </c>
      <c r="K105" s="61">
        <f t="shared" ref="K105:K112" si="112">ROUND(H105*G105,2)</f>
        <v>0</v>
      </c>
      <c r="L105" s="61">
        <f t="shared" ref="L105:L112" si="113">ROUND(G105*I105,2)</f>
        <v>0</v>
      </c>
      <c r="M105" s="61">
        <f t="shared" ref="M105:M112" si="114">ROUND(K105+L105,2)</f>
        <v>0</v>
      </c>
      <c r="N105" s="63" t="e">
        <f t="shared" ref="N105:N114" si="115">M105/$M$198</f>
        <v>#DIV/0!</v>
      </c>
      <c r="O105" s="35"/>
      <c r="P105" s="36"/>
      <c r="Q105" s="37"/>
    </row>
    <row r="106" spans="1:17" s="27" customFormat="1" ht="38.25" x14ac:dyDescent="0.2">
      <c r="A106" s="59" t="s">
        <v>179</v>
      </c>
      <c r="B106" s="60" t="s">
        <v>187</v>
      </c>
      <c r="C106" s="59" t="s">
        <v>137</v>
      </c>
      <c r="D106" s="59" t="s">
        <v>264</v>
      </c>
      <c r="E106" s="60" t="s">
        <v>136</v>
      </c>
      <c r="F106" s="61" t="s">
        <v>36</v>
      </c>
      <c r="G106" s="62">
        <v>1</v>
      </c>
      <c r="H106" s="61">
        <v>0</v>
      </c>
      <c r="I106" s="61">
        <v>0</v>
      </c>
      <c r="J106" s="61">
        <f t="shared" si="111"/>
        <v>0</v>
      </c>
      <c r="K106" s="61">
        <f t="shared" si="112"/>
        <v>0</v>
      </c>
      <c r="L106" s="61">
        <f t="shared" si="113"/>
        <v>0</v>
      </c>
      <c r="M106" s="61">
        <f t="shared" si="114"/>
        <v>0</v>
      </c>
      <c r="N106" s="63" t="e">
        <f t="shared" si="115"/>
        <v>#DIV/0!</v>
      </c>
      <c r="O106" s="44"/>
      <c r="P106" s="36"/>
      <c r="Q106" s="37"/>
    </row>
    <row r="107" spans="1:17" s="27" customFormat="1" ht="38.25" x14ac:dyDescent="0.2">
      <c r="A107" s="59" t="s">
        <v>311</v>
      </c>
      <c r="B107" s="60" t="s">
        <v>188</v>
      </c>
      <c r="C107" s="59" t="s">
        <v>137</v>
      </c>
      <c r="D107" s="59" t="s">
        <v>265</v>
      </c>
      <c r="E107" s="60" t="s">
        <v>139</v>
      </c>
      <c r="F107" s="61" t="s">
        <v>36</v>
      </c>
      <c r="G107" s="62">
        <v>5</v>
      </c>
      <c r="H107" s="61">
        <v>0</v>
      </c>
      <c r="I107" s="61">
        <v>0</v>
      </c>
      <c r="J107" s="61">
        <f t="shared" si="111"/>
        <v>0</v>
      </c>
      <c r="K107" s="61">
        <f t="shared" si="112"/>
        <v>0</v>
      </c>
      <c r="L107" s="61">
        <f t="shared" si="113"/>
        <v>0</v>
      </c>
      <c r="M107" s="61">
        <f t="shared" si="114"/>
        <v>0</v>
      </c>
      <c r="N107" s="63" t="e">
        <f t="shared" si="115"/>
        <v>#DIV/0!</v>
      </c>
      <c r="O107" s="35"/>
      <c r="P107" s="36"/>
      <c r="Q107" s="37"/>
    </row>
    <row r="108" spans="1:17" s="27" customFormat="1" ht="38.25" x14ac:dyDescent="0.2">
      <c r="A108" s="59" t="s">
        <v>312</v>
      </c>
      <c r="B108" s="60" t="s">
        <v>189</v>
      </c>
      <c r="C108" s="59" t="s">
        <v>137</v>
      </c>
      <c r="D108" s="59" t="s">
        <v>266</v>
      </c>
      <c r="E108" s="60" t="s">
        <v>132</v>
      </c>
      <c r="F108" s="61" t="s">
        <v>36</v>
      </c>
      <c r="G108" s="62">
        <v>10</v>
      </c>
      <c r="H108" s="61">
        <v>0</v>
      </c>
      <c r="I108" s="61">
        <v>0</v>
      </c>
      <c r="J108" s="61">
        <f t="shared" si="111"/>
        <v>0</v>
      </c>
      <c r="K108" s="61">
        <f t="shared" si="112"/>
        <v>0</v>
      </c>
      <c r="L108" s="61">
        <f t="shared" si="113"/>
        <v>0</v>
      </c>
      <c r="M108" s="61">
        <f t="shared" si="114"/>
        <v>0</v>
      </c>
      <c r="N108" s="63" t="e">
        <f t="shared" si="115"/>
        <v>#DIV/0!</v>
      </c>
      <c r="O108" s="35"/>
      <c r="P108" s="36"/>
      <c r="Q108" s="37"/>
    </row>
    <row r="109" spans="1:17" s="27" customFormat="1" ht="38.25" x14ac:dyDescent="0.2">
      <c r="A109" s="59" t="s">
        <v>313</v>
      </c>
      <c r="B109" s="60" t="s">
        <v>190</v>
      </c>
      <c r="C109" s="59" t="s">
        <v>137</v>
      </c>
      <c r="D109" s="59" t="s">
        <v>267</v>
      </c>
      <c r="E109" s="60" t="s">
        <v>132</v>
      </c>
      <c r="F109" s="61" t="s">
        <v>36</v>
      </c>
      <c r="G109" s="62">
        <v>15</v>
      </c>
      <c r="H109" s="61">
        <v>0</v>
      </c>
      <c r="I109" s="61">
        <v>0</v>
      </c>
      <c r="J109" s="61">
        <f t="shared" si="111"/>
        <v>0</v>
      </c>
      <c r="K109" s="61">
        <f t="shared" si="112"/>
        <v>0</v>
      </c>
      <c r="L109" s="61">
        <f t="shared" si="113"/>
        <v>0</v>
      </c>
      <c r="M109" s="61">
        <f t="shared" si="114"/>
        <v>0</v>
      </c>
      <c r="N109" s="63" t="e">
        <f t="shared" si="115"/>
        <v>#DIV/0!</v>
      </c>
      <c r="O109" s="35"/>
      <c r="P109" s="36"/>
      <c r="Q109" s="37"/>
    </row>
    <row r="110" spans="1:17" s="27" customFormat="1" ht="38.25" x14ac:dyDescent="0.2">
      <c r="A110" s="59" t="s">
        <v>314</v>
      </c>
      <c r="B110" s="60" t="s">
        <v>424</v>
      </c>
      <c r="C110" s="59" t="s">
        <v>137</v>
      </c>
      <c r="D110" s="59" t="s">
        <v>425</v>
      </c>
      <c r="E110" s="60" t="s">
        <v>394</v>
      </c>
      <c r="F110" s="61" t="s">
        <v>36</v>
      </c>
      <c r="G110" s="62">
        <v>3</v>
      </c>
      <c r="H110" s="61">
        <v>0</v>
      </c>
      <c r="I110" s="61">
        <v>0</v>
      </c>
      <c r="J110" s="61">
        <f t="shared" ref="J110" si="116">H110+I110</f>
        <v>0</v>
      </c>
      <c r="K110" s="61">
        <f t="shared" ref="K110" si="117">ROUND(H110*G110,2)</f>
        <v>0</v>
      </c>
      <c r="L110" s="61">
        <f t="shared" ref="L110" si="118">ROUND(G110*I110,2)</f>
        <v>0</v>
      </c>
      <c r="M110" s="61">
        <f t="shared" ref="M110" si="119">ROUND(K110+L110,2)</f>
        <v>0</v>
      </c>
      <c r="N110" s="63" t="e">
        <f t="shared" si="115"/>
        <v>#DIV/0!</v>
      </c>
      <c r="O110" s="35"/>
      <c r="P110" s="36"/>
      <c r="Q110" s="37"/>
    </row>
    <row r="111" spans="1:17" s="27" customFormat="1" ht="38.25" x14ac:dyDescent="0.2">
      <c r="A111" s="59" t="s">
        <v>315</v>
      </c>
      <c r="B111" s="60" t="s">
        <v>191</v>
      </c>
      <c r="C111" s="59" t="s">
        <v>137</v>
      </c>
      <c r="D111" s="59" t="s">
        <v>268</v>
      </c>
      <c r="E111" s="60" t="s">
        <v>132</v>
      </c>
      <c r="F111" s="61" t="s">
        <v>36</v>
      </c>
      <c r="G111" s="62">
        <v>33</v>
      </c>
      <c r="H111" s="61">
        <v>0</v>
      </c>
      <c r="I111" s="61">
        <v>0</v>
      </c>
      <c r="J111" s="61">
        <f t="shared" si="111"/>
        <v>0</v>
      </c>
      <c r="K111" s="61">
        <f t="shared" si="112"/>
        <v>0</v>
      </c>
      <c r="L111" s="61">
        <f t="shared" si="113"/>
        <v>0</v>
      </c>
      <c r="M111" s="61">
        <f t="shared" si="114"/>
        <v>0</v>
      </c>
      <c r="N111" s="63" t="e">
        <f t="shared" si="115"/>
        <v>#DIV/0!</v>
      </c>
      <c r="O111" s="35"/>
      <c r="P111" s="36"/>
      <c r="Q111" s="37"/>
    </row>
    <row r="112" spans="1:17" s="27" customFormat="1" ht="38.25" x14ac:dyDescent="0.2">
      <c r="A112" s="59" t="s">
        <v>316</v>
      </c>
      <c r="B112" s="60" t="s">
        <v>192</v>
      </c>
      <c r="C112" s="59" t="s">
        <v>137</v>
      </c>
      <c r="D112" s="59" t="s">
        <v>269</v>
      </c>
      <c r="E112" s="60" t="s">
        <v>132</v>
      </c>
      <c r="F112" s="61" t="s">
        <v>36</v>
      </c>
      <c r="G112" s="62">
        <v>17</v>
      </c>
      <c r="H112" s="61">
        <v>0</v>
      </c>
      <c r="I112" s="61">
        <v>0</v>
      </c>
      <c r="J112" s="61">
        <f t="shared" si="111"/>
        <v>0</v>
      </c>
      <c r="K112" s="61">
        <f t="shared" si="112"/>
        <v>0</v>
      </c>
      <c r="L112" s="61">
        <f t="shared" si="113"/>
        <v>0</v>
      </c>
      <c r="M112" s="61">
        <f t="shared" si="114"/>
        <v>0</v>
      </c>
      <c r="N112" s="63" t="e">
        <f t="shared" si="115"/>
        <v>#DIV/0!</v>
      </c>
      <c r="O112" s="35"/>
      <c r="P112" s="36"/>
      <c r="Q112" s="37"/>
    </row>
    <row r="113" spans="1:17" s="27" customFormat="1" ht="38.25" x14ac:dyDescent="0.2">
      <c r="A113" s="59" t="s">
        <v>417</v>
      </c>
      <c r="B113" s="60" t="s">
        <v>391</v>
      </c>
      <c r="C113" s="59" t="s">
        <v>137</v>
      </c>
      <c r="D113" s="59" t="s">
        <v>390</v>
      </c>
      <c r="E113" s="60" t="s">
        <v>138</v>
      </c>
      <c r="F113" s="61" t="s">
        <v>36</v>
      </c>
      <c r="G113" s="62">
        <v>4</v>
      </c>
      <c r="H113" s="61">
        <v>0</v>
      </c>
      <c r="I113" s="61">
        <v>0</v>
      </c>
      <c r="J113" s="61">
        <f t="shared" ref="J113:J114" si="120">H113+I113</f>
        <v>0</v>
      </c>
      <c r="K113" s="61">
        <f t="shared" ref="K113:K114" si="121">ROUND(H113*G113,2)</f>
        <v>0</v>
      </c>
      <c r="L113" s="61">
        <f t="shared" ref="L113" si="122">ROUND(G113*I113,2)</f>
        <v>0</v>
      </c>
      <c r="M113" s="61">
        <f t="shared" ref="M113" si="123">ROUND(K113+L113,2)</f>
        <v>0</v>
      </c>
      <c r="N113" s="63" t="e">
        <f t="shared" si="115"/>
        <v>#DIV/0!</v>
      </c>
      <c r="O113" s="35"/>
      <c r="P113" s="36"/>
      <c r="Q113" s="37"/>
    </row>
    <row r="114" spans="1:17" s="27" customFormat="1" ht="38.25" x14ac:dyDescent="0.2">
      <c r="A114" s="59" t="s">
        <v>455</v>
      </c>
      <c r="B114" s="60" t="s">
        <v>456</v>
      </c>
      <c r="C114" s="59" t="s">
        <v>137</v>
      </c>
      <c r="D114" s="59" t="s">
        <v>457</v>
      </c>
      <c r="E114" s="60" t="s">
        <v>132</v>
      </c>
      <c r="F114" s="61" t="s">
        <v>36</v>
      </c>
      <c r="G114" s="62">
        <v>90</v>
      </c>
      <c r="H114" s="61">
        <v>0</v>
      </c>
      <c r="I114" s="61">
        <v>0</v>
      </c>
      <c r="J114" s="61">
        <f t="shared" si="120"/>
        <v>0</v>
      </c>
      <c r="K114" s="61">
        <f t="shared" si="121"/>
        <v>0</v>
      </c>
      <c r="L114" s="61">
        <f t="shared" ref="L114" si="124">ROUND(G114*I114,2)</f>
        <v>0</v>
      </c>
      <c r="M114" s="61">
        <f t="shared" ref="M114" si="125">ROUND(K114+L114,2)</f>
        <v>0</v>
      </c>
      <c r="N114" s="63" t="e">
        <f t="shared" si="115"/>
        <v>#DIV/0!</v>
      </c>
      <c r="O114" s="35"/>
      <c r="P114" s="36"/>
      <c r="Q114" s="37"/>
    </row>
    <row r="115" spans="1:17" s="27" customFormat="1" x14ac:dyDescent="0.2">
      <c r="A115" s="53" t="s">
        <v>62</v>
      </c>
      <c r="B115" s="54"/>
      <c r="C115" s="53"/>
      <c r="D115" s="53" t="s">
        <v>85</v>
      </c>
      <c r="E115" s="53"/>
      <c r="F115" s="56"/>
      <c r="G115" s="71"/>
      <c r="H115" s="53"/>
      <c r="I115" s="53"/>
      <c r="J115" s="53"/>
      <c r="K115" s="53"/>
      <c r="L115" s="53"/>
      <c r="M115" s="73"/>
      <c r="N115" s="53"/>
      <c r="O115" s="35"/>
      <c r="P115" s="36"/>
      <c r="Q115" s="37"/>
    </row>
    <row r="116" spans="1:17" s="27" customFormat="1" ht="51" x14ac:dyDescent="0.2">
      <c r="A116" s="59" t="s">
        <v>440</v>
      </c>
      <c r="B116" s="60" t="s">
        <v>439</v>
      </c>
      <c r="C116" s="59" t="s">
        <v>137</v>
      </c>
      <c r="D116" s="59" t="s">
        <v>442</v>
      </c>
      <c r="E116" s="60" t="s">
        <v>132</v>
      </c>
      <c r="F116" s="61" t="s">
        <v>36</v>
      </c>
      <c r="G116" s="62">
        <v>2</v>
      </c>
      <c r="H116" s="61">
        <v>0</v>
      </c>
      <c r="I116" s="61">
        <v>0</v>
      </c>
      <c r="J116" s="61">
        <f t="shared" ref="J116" si="126">H116+I116</f>
        <v>0</v>
      </c>
      <c r="K116" s="61">
        <f t="shared" ref="K116" si="127">ROUND(H116*G116,2)</f>
        <v>0</v>
      </c>
      <c r="L116" s="61">
        <f t="shared" ref="L116" si="128">ROUND(G116*I116,2)</f>
        <v>0</v>
      </c>
      <c r="M116" s="61">
        <f t="shared" ref="M116" si="129">ROUND(K116+L116,2)</f>
        <v>0</v>
      </c>
      <c r="N116" s="63" t="e">
        <f>M116/$M$198</f>
        <v>#DIV/0!</v>
      </c>
      <c r="O116" s="35"/>
      <c r="P116" s="36"/>
      <c r="Q116" s="37"/>
    </row>
    <row r="117" spans="1:17" s="27" customFormat="1" ht="38.25" x14ac:dyDescent="0.2">
      <c r="A117" s="59" t="s">
        <v>441</v>
      </c>
      <c r="B117" s="60" t="s">
        <v>193</v>
      </c>
      <c r="C117" s="59" t="s">
        <v>137</v>
      </c>
      <c r="D117" s="59" t="s">
        <v>446</v>
      </c>
      <c r="E117" s="60" t="s">
        <v>132</v>
      </c>
      <c r="F117" s="61" t="s">
        <v>36</v>
      </c>
      <c r="G117" s="62">
        <v>4</v>
      </c>
      <c r="H117" s="61">
        <v>0</v>
      </c>
      <c r="I117" s="61">
        <v>0</v>
      </c>
      <c r="J117" s="61">
        <f t="shared" ref="J117" si="130">H117+I117</f>
        <v>0</v>
      </c>
      <c r="K117" s="61">
        <f t="shared" ref="K117" si="131">ROUND(H117*G117,2)</f>
        <v>0</v>
      </c>
      <c r="L117" s="61">
        <f t="shared" ref="L117" si="132">ROUND(G117*I117,2)</f>
        <v>0</v>
      </c>
      <c r="M117" s="61">
        <f t="shared" ref="M117" si="133">ROUND(K117+L117,2)</f>
        <v>0</v>
      </c>
      <c r="N117" s="63" t="e">
        <f>M117/$M$198</f>
        <v>#DIV/0!</v>
      </c>
      <c r="O117" s="35"/>
      <c r="P117" s="36"/>
      <c r="Q117" s="37"/>
    </row>
    <row r="118" spans="1:17" s="27" customFormat="1" ht="38.25" x14ac:dyDescent="0.2">
      <c r="A118" s="59" t="s">
        <v>180</v>
      </c>
      <c r="B118" s="60" t="s">
        <v>194</v>
      </c>
      <c r="C118" s="59" t="s">
        <v>137</v>
      </c>
      <c r="D118" s="59" t="s">
        <v>445</v>
      </c>
      <c r="E118" s="60" t="s">
        <v>132</v>
      </c>
      <c r="F118" s="61" t="s">
        <v>36</v>
      </c>
      <c r="G118" s="62">
        <v>4</v>
      </c>
      <c r="H118" s="61">
        <v>0</v>
      </c>
      <c r="I118" s="61">
        <v>0</v>
      </c>
      <c r="J118" s="61">
        <f>H118+I118</f>
        <v>0</v>
      </c>
      <c r="K118" s="61">
        <f>ROUND(H118*G118,2)</f>
        <v>0</v>
      </c>
      <c r="L118" s="61">
        <f>ROUND(G118*I118,2)</f>
        <v>0</v>
      </c>
      <c r="M118" s="61">
        <f>ROUND(K118+L118,2)</f>
        <v>0</v>
      </c>
      <c r="N118" s="63" t="e">
        <f>M118/$M$198</f>
        <v>#DIV/0!</v>
      </c>
      <c r="O118" s="35"/>
      <c r="P118" s="36"/>
      <c r="Q118" s="37"/>
    </row>
    <row r="119" spans="1:17" s="27" customFormat="1" ht="38.25" x14ac:dyDescent="0.2">
      <c r="A119" s="59" t="s">
        <v>181</v>
      </c>
      <c r="B119" s="60" t="s">
        <v>443</v>
      </c>
      <c r="C119" s="59" t="s">
        <v>137</v>
      </c>
      <c r="D119" s="59" t="s">
        <v>444</v>
      </c>
      <c r="E119" s="60" t="s">
        <v>132</v>
      </c>
      <c r="F119" s="61" t="s">
        <v>36</v>
      </c>
      <c r="G119" s="62">
        <v>1</v>
      </c>
      <c r="H119" s="61">
        <v>0</v>
      </c>
      <c r="I119" s="61">
        <v>0</v>
      </c>
      <c r="J119" s="61">
        <f>H119+I119</f>
        <v>0</v>
      </c>
      <c r="K119" s="61">
        <f>ROUND(H119*G119,2)</f>
        <v>0</v>
      </c>
      <c r="L119" s="61">
        <f>ROUND(G119*I119,2)</f>
        <v>0</v>
      </c>
      <c r="M119" s="61">
        <f>ROUND(K119+L119,2)</f>
        <v>0</v>
      </c>
      <c r="N119" s="63" t="e">
        <f>M119/$M$198</f>
        <v>#DIV/0!</v>
      </c>
      <c r="O119" s="35"/>
      <c r="P119" s="36"/>
      <c r="Q119" s="37"/>
    </row>
    <row r="120" spans="1:17" s="27" customFormat="1" x14ac:dyDescent="0.2">
      <c r="A120" s="53" t="s">
        <v>317</v>
      </c>
      <c r="B120" s="54"/>
      <c r="C120" s="53"/>
      <c r="D120" s="53" t="s">
        <v>88</v>
      </c>
      <c r="E120" s="53"/>
      <c r="F120" s="56"/>
      <c r="G120" s="71"/>
      <c r="H120" s="53"/>
      <c r="I120" s="53"/>
      <c r="J120" s="53"/>
      <c r="K120" s="53"/>
      <c r="L120" s="53"/>
      <c r="M120" s="73"/>
      <c r="N120" s="53"/>
      <c r="O120" s="35"/>
      <c r="P120" s="36"/>
      <c r="Q120" s="37"/>
    </row>
    <row r="121" spans="1:17" s="27" customFormat="1" ht="63.75" x14ac:dyDescent="0.2">
      <c r="A121" s="59" t="s">
        <v>318</v>
      </c>
      <c r="B121" s="60" t="s">
        <v>195</v>
      </c>
      <c r="C121" s="59" t="s">
        <v>137</v>
      </c>
      <c r="D121" s="59" t="s">
        <v>140</v>
      </c>
      <c r="E121" s="60" t="s">
        <v>132</v>
      </c>
      <c r="F121" s="61" t="s">
        <v>36</v>
      </c>
      <c r="G121" s="62">
        <v>9</v>
      </c>
      <c r="H121" s="61">
        <v>0</v>
      </c>
      <c r="I121" s="61">
        <v>0</v>
      </c>
      <c r="J121" s="61">
        <f t="shared" ref="J121:J126" si="134">H121+I121</f>
        <v>0</v>
      </c>
      <c r="K121" s="61">
        <f t="shared" ref="K121:K126" si="135">ROUND(H121*G121,2)</f>
        <v>0</v>
      </c>
      <c r="L121" s="61">
        <f t="shared" ref="L121:L126" si="136">ROUND(G121*I121,2)</f>
        <v>0</v>
      </c>
      <c r="M121" s="61">
        <f t="shared" ref="M121:M126" si="137">ROUND(K121+L121,2)</f>
        <v>0</v>
      </c>
      <c r="N121" s="63" t="e">
        <f t="shared" ref="N121:N127" si="138">M121/$M$198</f>
        <v>#DIV/0!</v>
      </c>
      <c r="O121" s="35"/>
      <c r="P121" s="36"/>
      <c r="Q121" s="37"/>
    </row>
    <row r="122" spans="1:17" s="27" customFormat="1" ht="63.75" x14ac:dyDescent="0.2">
      <c r="A122" s="59" t="s">
        <v>319</v>
      </c>
      <c r="B122" s="60" t="s">
        <v>375</v>
      </c>
      <c r="C122" s="59" t="s">
        <v>137</v>
      </c>
      <c r="D122" s="59" t="s">
        <v>141</v>
      </c>
      <c r="E122" s="60" t="s">
        <v>133</v>
      </c>
      <c r="F122" s="61" t="s">
        <v>36</v>
      </c>
      <c r="G122" s="62">
        <v>4</v>
      </c>
      <c r="H122" s="61">
        <v>0</v>
      </c>
      <c r="I122" s="61">
        <v>0</v>
      </c>
      <c r="J122" s="61">
        <f t="shared" si="134"/>
        <v>0</v>
      </c>
      <c r="K122" s="61">
        <f t="shared" si="135"/>
        <v>0</v>
      </c>
      <c r="L122" s="61">
        <f t="shared" si="136"/>
        <v>0</v>
      </c>
      <c r="M122" s="61">
        <f t="shared" si="137"/>
        <v>0</v>
      </c>
      <c r="N122" s="63" t="e">
        <f t="shared" si="138"/>
        <v>#DIV/0!</v>
      </c>
      <c r="O122" s="35"/>
      <c r="P122" s="36"/>
      <c r="Q122" s="37"/>
    </row>
    <row r="123" spans="1:17" s="27" customFormat="1" ht="63.75" x14ac:dyDescent="0.2">
      <c r="A123" s="59" t="s">
        <v>320</v>
      </c>
      <c r="B123" s="60" t="s">
        <v>196</v>
      </c>
      <c r="C123" s="59" t="s">
        <v>137</v>
      </c>
      <c r="D123" s="59" t="s">
        <v>142</v>
      </c>
      <c r="E123" s="60" t="s">
        <v>136</v>
      </c>
      <c r="F123" s="61" t="s">
        <v>36</v>
      </c>
      <c r="G123" s="62">
        <v>1</v>
      </c>
      <c r="H123" s="61">
        <v>0</v>
      </c>
      <c r="I123" s="61">
        <v>0</v>
      </c>
      <c r="J123" s="61">
        <f t="shared" si="134"/>
        <v>0</v>
      </c>
      <c r="K123" s="61">
        <f t="shared" si="135"/>
        <v>0</v>
      </c>
      <c r="L123" s="61">
        <f t="shared" si="136"/>
        <v>0</v>
      </c>
      <c r="M123" s="61">
        <f t="shared" si="137"/>
        <v>0</v>
      </c>
      <c r="N123" s="63" t="e">
        <f t="shared" si="138"/>
        <v>#DIV/0!</v>
      </c>
      <c r="O123" s="35"/>
      <c r="P123" s="36"/>
      <c r="Q123" s="37"/>
    </row>
    <row r="124" spans="1:17" s="27" customFormat="1" ht="51" x14ac:dyDescent="0.2">
      <c r="A124" s="59" t="s">
        <v>321</v>
      </c>
      <c r="B124" s="60" t="s">
        <v>197</v>
      </c>
      <c r="C124" s="59" t="s">
        <v>137</v>
      </c>
      <c r="D124" s="59" t="s">
        <v>376</v>
      </c>
      <c r="E124" s="60" t="s">
        <v>136</v>
      </c>
      <c r="F124" s="61" t="s">
        <v>36</v>
      </c>
      <c r="G124" s="62">
        <v>2</v>
      </c>
      <c r="H124" s="61">
        <v>0</v>
      </c>
      <c r="I124" s="61">
        <v>0</v>
      </c>
      <c r="J124" s="61">
        <f t="shared" si="134"/>
        <v>0</v>
      </c>
      <c r="K124" s="61">
        <f t="shared" si="135"/>
        <v>0</v>
      </c>
      <c r="L124" s="61">
        <f t="shared" si="136"/>
        <v>0</v>
      </c>
      <c r="M124" s="61">
        <f t="shared" si="137"/>
        <v>0</v>
      </c>
      <c r="N124" s="63" t="e">
        <f t="shared" si="138"/>
        <v>#DIV/0!</v>
      </c>
      <c r="O124" s="35"/>
      <c r="P124" s="36"/>
      <c r="Q124" s="37"/>
    </row>
    <row r="125" spans="1:17" s="27" customFormat="1" ht="38.25" x14ac:dyDescent="0.2">
      <c r="A125" s="59" t="s">
        <v>322</v>
      </c>
      <c r="B125" s="60" t="s">
        <v>377</v>
      </c>
      <c r="C125" s="59" t="s">
        <v>137</v>
      </c>
      <c r="D125" s="59" t="s">
        <v>378</v>
      </c>
      <c r="E125" s="60" t="s">
        <v>132</v>
      </c>
      <c r="F125" s="61" t="s">
        <v>36</v>
      </c>
      <c r="G125" s="62">
        <v>9</v>
      </c>
      <c r="H125" s="61">
        <v>0</v>
      </c>
      <c r="I125" s="61">
        <v>0</v>
      </c>
      <c r="J125" s="61">
        <f t="shared" si="134"/>
        <v>0</v>
      </c>
      <c r="K125" s="61">
        <f t="shared" si="135"/>
        <v>0</v>
      </c>
      <c r="L125" s="61">
        <f t="shared" si="136"/>
        <v>0</v>
      </c>
      <c r="M125" s="61">
        <f t="shared" si="137"/>
        <v>0</v>
      </c>
      <c r="N125" s="63" t="e">
        <f t="shared" si="138"/>
        <v>#DIV/0!</v>
      </c>
      <c r="O125" s="35"/>
      <c r="P125" s="36"/>
      <c r="Q125" s="37"/>
    </row>
    <row r="126" spans="1:17" s="27" customFormat="1" ht="51" x14ac:dyDescent="0.2">
      <c r="A126" s="59" t="s">
        <v>323</v>
      </c>
      <c r="B126" s="60" t="s">
        <v>198</v>
      </c>
      <c r="C126" s="59" t="s">
        <v>137</v>
      </c>
      <c r="D126" s="59" t="s">
        <v>270</v>
      </c>
      <c r="E126" s="60" t="s">
        <v>133</v>
      </c>
      <c r="F126" s="61" t="s">
        <v>36</v>
      </c>
      <c r="G126" s="62">
        <v>4</v>
      </c>
      <c r="H126" s="61">
        <v>0</v>
      </c>
      <c r="I126" s="61">
        <v>0</v>
      </c>
      <c r="J126" s="61">
        <f t="shared" si="134"/>
        <v>0</v>
      </c>
      <c r="K126" s="61">
        <f t="shared" si="135"/>
        <v>0</v>
      </c>
      <c r="L126" s="61">
        <f t="shared" si="136"/>
        <v>0</v>
      </c>
      <c r="M126" s="61">
        <f t="shared" si="137"/>
        <v>0</v>
      </c>
      <c r="N126" s="63" t="e">
        <f t="shared" si="138"/>
        <v>#DIV/0!</v>
      </c>
      <c r="O126" s="35"/>
      <c r="P126" s="36"/>
      <c r="Q126" s="37"/>
    </row>
    <row r="127" spans="1:17" s="27" customFormat="1" ht="51" x14ac:dyDescent="0.2">
      <c r="A127" s="59" t="s">
        <v>324</v>
      </c>
      <c r="B127" s="60" t="s">
        <v>199</v>
      </c>
      <c r="C127" s="59" t="s">
        <v>137</v>
      </c>
      <c r="D127" s="59" t="s">
        <v>271</v>
      </c>
      <c r="E127" s="60" t="s">
        <v>132</v>
      </c>
      <c r="F127" s="61" t="s">
        <v>36</v>
      </c>
      <c r="G127" s="62">
        <v>2</v>
      </c>
      <c r="H127" s="61">
        <v>0</v>
      </c>
      <c r="I127" s="61">
        <v>0</v>
      </c>
      <c r="J127" s="61">
        <f t="shared" ref="J127" si="139">H127+I127</f>
        <v>0</v>
      </c>
      <c r="K127" s="61">
        <f t="shared" ref="K127" si="140">ROUND(H127*G127,2)</f>
        <v>0</v>
      </c>
      <c r="L127" s="61">
        <f t="shared" ref="L127" si="141">ROUND(G127*I127,2)</f>
        <v>0</v>
      </c>
      <c r="M127" s="61">
        <f t="shared" ref="M127" si="142">ROUND(K127+L127,2)</f>
        <v>0</v>
      </c>
      <c r="N127" s="63" t="e">
        <f t="shared" si="138"/>
        <v>#DIV/0!</v>
      </c>
      <c r="O127" s="35"/>
      <c r="P127" s="36"/>
      <c r="Q127" s="37"/>
    </row>
    <row r="128" spans="1:17" s="27" customFormat="1" x14ac:dyDescent="0.2">
      <c r="A128" s="53" t="s">
        <v>63</v>
      </c>
      <c r="B128" s="54"/>
      <c r="C128" s="53"/>
      <c r="D128" s="53" t="s">
        <v>86</v>
      </c>
      <c r="E128" s="53"/>
      <c r="F128" s="56"/>
      <c r="G128" s="71"/>
      <c r="H128" s="53"/>
      <c r="I128" s="53"/>
      <c r="J128" s="53"/>
      <c r="K128" s="53"/>
      <c r="L128" s="53"/>
      <c r="M128" s="73"/>
      <c r="N128" s="53"/>
      <c r="O128" s="35"/>
      <c r="P128" s="36"/>
      <c r="Q128" s="37"/>
    </row>
    <row r="129" spans="1:17" s="45" customFormat="1" ht="38.25" x14ac:dyDescent="0.2">
      <c r="A129" s="78" t="s">
        <v>64</v>
      </c>
      <c r="B129" s="79" t="s">
        <v>273</v>
      </c>
      <c r="C129" s="78" t="s">
        <v>137</v>
      </c>
      <c r="D129" s="78" t="s">
        <v>145</v>
      </c>
      <c r="E129" s="79" t="s">
        <v>132</v>
      </c>
      <c r="F129" s="61" t="s">
        <v>87</v>
      </c>
      <c r="G129" s="62">
        <v>380</v>
      </c>
      <c r="H129" s="61">
        <v>0</v>
      </c>
      <c r="I129" s="61">
        <v>0</v>
      </c>
      <c r="J129" s="61">
        <f t="shared" ref="J129:J130" si="143">H129+I129</f>
        <v>0</v>
      </c>
      <c r="K129" s="61">
        <f t="shared" ref="K129:K130" si="144">ROUND(H129*G129,2)</f>
        <v>0</v>
      </c>
      <c r="L129" s="61">
        <f t="shared" ref="L129:L130" si="145">ROUND(G129*I129,2)</f>
        <v>0</v>
      </c>
      <c r="M129" s="61">
        <f t="shared" ref="M129:M130" si="146">ROUND(K129+L129,2)</f>
        <v>0</v>
      </c>
      <c r="N129" s="80" t="e">
        <f>M129/$M$198</f>
        <v>#DIV/0!</v>
      </c>
      <c r="O129" s="35"/>
      <c r="P129" s="36"/>
      <c r="Q129" s="37"/>
    </row>
    <row r="130" spans="1:17" s="45" customFormat="1" ht="38.25" x14ac:dyDescent="0.2">
      <c r="A130" s="78" t="s">
        <v>65</v>
      </c>
      <c r="B130" s="79" t="s">
        <v>272</v>
      </c>
      <c r="C130" s="78" t="s">
        <v>137</v>
      </c>
      <c r="D130" s="78" t="s">
        <v>124</v>
      </c>
      <c r="E130" s="79" t="s">
        <v>132</v>
      </c>
      <c r="F130" s="61" t="s">
        <v>87</v>
      </c>
      <c r="G130" s="84">
        <v>2825</v>
      </c>
      <c r="H130" s="61">
        <v>0</v>
      </c>
      <c r="I130" s="61">
        <v>0</v>
      </c>
      <c r="J130" s="61">
        <f t="shared" si="143"/>
        <v>0</v>
      </c>
      <c r="K130" s="61">
        <f t="shared" si="144"/>
        <v>0</v>
      </c>
      <c r="L130" s="61">
        <f t="shared" si="145"/>
        <v>0</v>
      </c>
      <c r="M130" s="61">
        <f t="shared" si="146"/>
        <v>0</v>
      </c>
      <c r="N130" s="80" t="e">
        <f>M130/$M$198</f>
        <v>#DIV/0!</v>
      </c>
      <c r="O130" s="35"/>
      <c r="P130" s="36"/>
      <c r="Q130" s="37"/>
    </row>
    <row r="131" spans="1:17" s="45" customFormat="1" ht="38.25" x14ac:dyDescent="0.2">
      <c r="A131" s="78" t="s">
        <v>182</v>
      </c>
      <c r="B131" s="79" t="s">
        <v>89</v>
      </c>
      <c r="C131" s="78" t="s">
        <v>137</v>
      </c>
      <c r="D131" s="78" t="s">
        <v>125</v>
      </c>
      <c r="E131" s="79" t="s">
        <v>132</v>
      </c>
      <c r="F131" s="61" t="s">
        <v>87</v>
      </c>
      <c r="G131" s="84">
        <v>1220</v>
      </c>
      <c r="H131" s="61">
        <v>0</v>
      </c>
      <c r="I131" s="61">
        <v>0</v>
      </c>
      <c r="J131" s="61">
        <f t="shared" ref="J131" si="147">H131+I131</f>
        <v>0</v>
      </c>
      <c r="K131" s="61">
        <f t="shared" ref="K131" si="148">ROUND(H131*G131,2)</f>
        <v>0</v>
      </c>
      <c r="L131" s="61">
        <f t="shared" ref="L131" si="149">ROUND(G131*I131,2)</f>
        <v>0</v>
      </c>
      <c r="M131" s="61">
        <f t="shared" ref="M131" si="150">ROUND(K131+L131,2)</f>
        <v>0</v>
      </c>
      <c r="N131" s="80" t="e">
        <f>M131/$M$198</f>
        <v>#DIV/0!</v>
      </c>
      <c r="O131" s="35"/>
      <c r="P131" s="36"/>
      <c r="Q131" s="37"/>
    </row>
    <row r="132" spans="1:17" s="27" customFormat="1" x14ac:dyDescent="0.2">
      <c r="A132" s="53" t="s">
        <v>325</v>
      </c>
      <c r="B132" s="54"/>
      <c r="C132" s="53"/>
      <c r="D132" s="53" t="s">
        <v>146</v>
      </c>
      <c r="E132" s="53"/>
      <c r="F132" s="56"/>
      <c r="G132" s="71"/>
      <c r="H132" s="53"/>
      <c r="I132" s="53"/>
      <c r="J132" s="53"/>
      <c r="K132" s="53"/>
      <c r="L132" s="53"/>
      <c r="M132" s="73"/>
      <c r="N132" s="53"/>
      <c r="O132" s="35"/>
      <c r="P132" s="36"/>
      <c r="Q132" s="37"/>
    </row>
    <row r="133" spans="1:17" s="27" customFormat="1" ht="51" x14ac:dyDescent="0.2">
      <c r="A133" s="59" t="s">
        <v>326</v>
      </c>
      <c r="B133" s="60" t="s">
        <v>213</v>
      </c>
      <c r="C133" s="59" t="s">
        <v>137</v>
      </c>
      <c r="D133" s="59" t="s">
        <v>274</v>
      </c>
      <c r="E133" s="60" t="s">
        <v>132</v>
      </c>
      <c r="F133" s="61" t="s">
        <v>35</v>
      </c>
      <c r="G133" s="62">
        <v>110</v>
      </c>
      <c r="H133" s="61">
        <v>0</v>
      </c>
      <c r="I133" s="61">
        <v>0</v>
      </c>
      <c r="J133" s="61">
        <f t="shared" ref="J133:J149" si="151">H133+I133</f>
        <v>0</v>
      </c>
      <c r="K133" s="61">
        <f t="shared" ref="K133:K185" si="152">ROUND(H133*G133,2)</f>
        <v>0</v>
      </c>
      <c r="L133" s="61">
        <f t="shared" ref="L133:L149" si="153">ROUND(G133*I133,2)</f>
        <v>0</v>
      </c>
      <c r="M133" s="61">
        <f t="shared" ref="M133:M149" si="154">ROUND(K133+L133,2)</f>
        <v>0</v>
      </c>
      <c r="N133" s="63" t="e">
        <f t="shared" ref="N133:N150" si="155">M133/$M$198</f>
        <v>#DIV/0!</v>
      </c>
      <c r="O133" s="35"/>
      <c r="P133" s="36"/>
      <c r="Q133" s="37"/>
    </row>
    <row r="134" spans="1:17" s="27" customFormat="1" ht="51" x14ac:dyDescent="0.2">
      <c r="A134" s="59" t="s">
        <v>327</v>
      </c>
      <c r="B134" s="60" t="s">
        <v>214</v>
      </c>
      <c r="C134" s="59" t="s">
        <v>137</v>
      </c>
      <c r="D134" s="59" t="s">
        <v>275</v>
      </c>
      <c r="E134" s="60" t="s">
        <v>132</v>
      </c>
      <c r="F134" s="61" t="s">
        <v>35</v>
      </c>
      <c r="G134" s="62">
        <v>357</v>
      </c>
      <c r="H134" s="61">
        <v>0</v>
      </c>
      <c r="I134" s="61">
        <v>0</v>
      </c>
      <c r="J134" s="61">
        <f t="shared" si="151"/>
        <v>0</v>
      </c>
      <c r="K134" s="61">
        <f t="shared" si="152"/>
        <v>0</v>
      </c>
      <c r="L134" s="61">
        <f t="shared" si="153"/>
        <v>0</v>
      </c>
      <c r="M134" s="61">
        <f t="shared" si="154"/>
        <v>0</v>
      </c>
      <c r="N134" s="63" t="e">
        <f t="shared" si="155"/>
        <v>#DIV/0!</v>
      </c>
      <c r="O134" s="35"/>
      <c r="P134" s="36"/>
      <c r="Q134" s="37"/>
    </row>
    <row r="135" spans="1:17" s="27" customFormat="1" ht="51" x14ac:dyDescent="0.2">
      <c r="A135" s="59" t="s">
        <v>328</v>
      </c>
      <c r="B135" s="60" t="s">
        <v>215</v>
      </c>
      <c r="C135" s="59" t="s">
        <v>137</v>
      </c>
      <c r="D135" s="59" t="s">
        <v>276</v>
      </c>
      <c r="E135" s="60" t="s">
        <v>132</v>
      </c>
      <c r="F135" s="61" t="s">
        <v>35</v>
      </c>
      <c r="G135" s="62">
        <v>193</v>
      </c>
      <c r="H135" s="61">
        <v>0</v>
      </c>
      <c r="I135" s="61">
        <v>0</v>
      </c>
      <c r="J135" s="61">
        <f t="shared" si="151"/>
        <v>0</v>
      </c>
      <c r="K135" s="61">
        <f t="shared" si="152"/>
        <v>0</v>
      </c>
      <c r="L135" s="61">
        <f t="shared" si="153"/>
        <v>0</v>
      </c>
      <c r="M135" s="61">
        <f t="shared" si="154"/>
        <v>0</v>
      </c>
      <c r="N135" s="63" t="e">
        <f t="shared" si="155"/>
        <v>#DIV/0!</v>
      </c>
      <c r="O135" s="35"/>
      <c r="P135" s="36"/>
      <c r="Q135" s="37"/>
    </row>
    <row r="136" spans="1:17" s="27" customFormat="1" ht="51" x14ac:dyDescent="0.2">
      <c r="A136" s="59" t="s">
        <v>329</v>
      </c>
      <c r="B136" s="60" t="s">
        <v>216</v>
      </c>
      <c r="C136" s="59" t="s">
        <v>137</v>
      </c>
      <c r="D136" s="59" t="s">
        <v>277</v>
      </c>
      <c r="E136" s="60" t="s">
        <v>132</v>
      </c>
      <c r="F136" s="61" t="s">
        <v>35</v>
      </c>
      <c r="G136" s="62">
        <v>401</v>
      </c>
      <c r="H136" s="61">
        <v>0</v>
      </c>
      <c r="I136" s="61">
        <v>0</v>
      </c>
      <c r="J136" s="61">
        <f t="shared" si="151"/>
        <v>0</v>
      </c>
      <c r="K136" s="61">
        <f t="shared" si="152"/>
        <v>0</v>
      </c>
      <c r="L136" s="61">
        <f t="shared" si="153"/>
        <v>0</v>
      </c>
      <c r="M136" s="61">
        <f t="shared" si="154"/>
        <v>0</v>
      </c>
      <c r="N136" s="63" t="e">
        <f t="shared" si="155"/>
        <v>#DIV/0!</v>
      </c>
      <c r="O136" s="35"/>
      <c r="P136" s="36"/>
      <c r="Q136" s="37"/>
    </row>
    <row r="137" spans="1:17" s="27" customFormat="1" ht="51" x14ac:dyDescent="0.2">
      <c r="A137" s="59" t="s">
        <v>330</v>
      </c>
      <c r="B137" s="60" t="s">
        <v>217</v>
      </c>
      <c r="C137" s="59" t="s">
        <v>137</v>
      </c>
      <c r="D137" s="59" t="s">
        <v>278</v>
      </c>
      <c r="E137" s="60" t="s">
        <v>132</v>
      </c>
      <c r="F137" s="61" t="s">
        <v>35</v>
      </c>
      <c r="G137" s="62">
        <v>168</v>
      </c>
      <c r="H137" s="61">
        <v>0</v>
      </c>
      <c r="I137" s="61">
        <v>0</v>
      </c>
      <c r="J137" s="61">
        <f t="shared" si="151"/>
        <v>0</v>
      </c>
      <c r="K137" s="61">
        <f t="shared" si="152"/>
        <v>0</v>
      </c>
      <c r="L137" s="61">
        <f t="shared" si="153"/>
        <v>0</v>
      </c>
      <c r="M137" s="61">
        <f t="shared" si="154"/>
        <v>0</v>
      </c>
      <c r="N137" s="63" t="e">
        <f t="shared" si="155"/>
        <v>#DIV/0!</v>
      </c>
      <c r="O137" s="44"/>
      <c r="P137" s="36"/>
      <c r="Q137" s="37"/>
    </row>
    <row r="138" spans="1:17" s="27" customFormat="1" ht="51" x14ac:dyDescent="0.2">
      <c r="A138" s="59" t="s">
        <v>331</v>
      </c>
      <c r="B138" s="60" t="s">
        <v>218</v>
      </c>
      <c r="C138" s="59" t="s">
        <v>137</v>
      </c>
      <c r="D138" s="59" t="s">
        <v>395</v>
      </c>
      <c r="E138" s="60" t="s">
        <v>132</v>
      </c>
      <c r="F138" s="61" t="s">
        <v>35</v>
      </c>
      <c r="G138" s="62">
        <v>39</v>
      </c>
      <c r="H138" s="61">
        <v>0</v>
      </c>
      <c r="I138" s="61">
        <v>0</v>
      </c>
      <c r="J138" s="61">
        <f t="shared" si="151"/>
        <v>0</v>
      </c>
      <c r="K138" s="61">
        <f t="shared" si="152"/>
        <v>0</v>
      </c>
      <c r="L138" s="61">
        <f t="shared" si="153"/>
        <v>0</v>
      </c>
      <c r="M138" s="61">
        <f t="shared" si="154"/>
        <v>0</v>
      </c>
      <c r="N138" s="63" t="e">
        <f t="shared" si="155"/>
        <v>#DIV/0!</v>
      </c>
      <c r="O138" s="44"/>
      <c r="P138" s="36"/>
      <c r="Q138" s="37"/>
    </row>
    <row r="139" spans="1:17" s="27" customFormat="1" ht="51" x14ac:dyDescent="0.2">
      <c r="A139" s="59" t="s">
        <v>332</v>
      </c>
      <c r="B139" s="60" t="s">
        <v>415</v>
      </c>
      <c r="C139" s="59" t="s">
        <v>137</v>
      </c>
      <c r="D139" s="59" t="s">
        <v>416</v>
      </c>
      <c r="E139" s="60" t="s">
        <v>132</v>
      </c>
      <c r="F139" s="61" t="s">
        <v>35</v>
      </c>
      <c r="G139" s="62">
        <v>36</v>
      </c>
      <c r="H139" s="61">
        <v>0</v>
      </c>
      <c r="I139" s="61">
        <v>0</v>
      </c>
      <c r="J139" s="61">
        <f t="shared" ref="J139" si="156">H139+I139</f>
        <v>0</v>
      </c>
      <c r="K139" s="61">
        <f t="shared" ref="K139" si="157">ROUND(H139*G139,2)</f>
        <v>0</v>
      </c>
      <c r="L139" s="61">
        <f t="shared" ref="L139" si="158">ROUND(G139*I139,2)</f>
        <v>0</v>
      </c>
      <c r="M139" s="61">
        <f t="shared" ref="M139" si="159">ROUND(K139+L139,2)</f>
        <v>0</v>
      </c>
      <c r="N139" s="63" t="e">
        <f t="shared" si="155"/>
        <v>#DIV/0!</v>
      </c>
      <c r="O139" s="44"/>
      <c r="P139" s="36"/>
      <c r="Q139" s="37"/>
    </row>
    <row r="140" spans="1:17" s="27" customFormat="1" ht="51" x14ac:dyDescent="0.2">
      <c r="A140" s="59" t="s">
        <v>333</v>
      </c>
      <c r="B140" s="60" t="s">
        <v>219</v>
      </c>
      <c r="C140" s="59" t="s">
        <v>137</v>
      </c>
      <c r="D140" s="59" t="s">
        <v>279</v>
      </c>
      <c r="E140" s="60" t="s">
        <v>132</v>
      </c>
      <c r="F140" s="61" t="s">
        <v>35</v>
      </c>
      <c r="G140" s="62">
        <v>168</v>
      </c>
      <c r="H140" s="61">
        <v>0</v>
      </c>
      <c r="I140" s="61">
        <v>0</v>
      </c>
      <c r="J140" s="61">
        <f t="shared" si="151"/>
        <v>0</v>
      </c>
      <c r="K140" s="61">
        <f t="shared" si="152"/>
        <v>0</v>
      </c>
      <c r="L140" s="61">
        <f t="shared" si="153"/>
        <v>0</v>
      </c>
      <c r="M140" s="61">
        <f t="shared" si="154"/>
        <v>0</v>
      </c>
      <c r="N140" s="63" t="e">
        <f t="shared" si="155"/>
        <v>#DIV/0!</v>
      </c>
      <c r="O140" s="44"/>
      <c r="P140" s="36"/>
      <c r="Q140" s="37"/>
    </row>
    <row r="141" spans="1:17" s="27" customFormat="1" ht="51" x14ac:dyDescent="0.2">
      <c r="A141" s="59" t="s">
        <v>334</v>
      </c>
      <c r="B141" s="60" t="s">
        <v>220</v>
      </c>
      <c r="C141" s="59" t="s">
        <v>137</v>
      </c>
      <c r="D141" s="59" t="s">
        <v>280</v>
      </c>
      <c r="E141" s="60" t="s">
        <v>132</v>
      </c>
      <c r="F141" s="61" t="s">
        <v>35</v>
      </c>
      <c r="G141" s="62">
        <v>133</v>
      </c>
      <c r="H141" s="61">
        <v>0</v>
      </c>
      <c r="I141" s="61">
        <v>0</v>
      </c>
      <c r="J141" s="61">
        <f t="shared" si="151"/>
        <v>0</v>
      </c>
      <c r="K141" s="61">
        <f t="shared" si="152"/>
        <v>0</v>
      </c>
      <c r="L141" s="61">
        <f t="shared" si="153"/>
        <v>0</v>
      </c>
      <c r="M141" s="61">
        <f t="shared" si="154"/>
        <v>0</v>
      </c>
      <c r="N141" s="63" t="e">
        <f t="shared" si="155"/>
        <v>#DIV/0!</v>
      </c>
      <c r="O141" s="35"/>
      <c r="P141" s="36"/>
      <c r="Q141" s="37"/>
    </row>
    <row r="142" spans="1:17" s="27" customFormat="1" ht="38.25" x14ac:dyDescent="0.2">
      <c r="A142" s="59" t="s">
        <v>335</v>
      </c>
      <c r="B142" s="60" t="s">
        <v>221</v>
      </c>
      <c r="C142" s="59" t="s">
        <v>137</v>
      </c>
      <c r="D142" s="59" t="s">
        <v>155</v>
      </c>
      <c r="E142" s="60" t="s">
        <v>132</v>
      </c>
      <c r="F142" s="61" t="s">
        <v>36</v>
      </c>
      <c r="G142" s="62">
        <v>5</v>
      </c>
      <c r="H142" s="61">
        <v>0</v>
      </c>
      <c r="I142" s="61">
        <v>0</v>
      </c>
      <c r="J142" s="61">
        <f t="shared" si="151"/>
        <v>0</v>
      </c>
      <c r="K142" s="61">
        <f t="shared" si="152"/>
        <v>0</v>
      </c>
      <c r="L142" s="61">
        <f t="shared" si="153"/>
        <v>0</v>
      </c>
      <c r="M142" s="61">
        <f t="shared" si="154"/>
        <v>0</v>
      </c>
      <c r="N142" s="63" t="e">
        <f t="shared" si="155"/>
        <v>#DIV/0!</v>
      </c>
      <c r="O142" s="35"/>
      <c r="P142" s="36"/>
      <c r="Q142" s="37"/>
    </row>
    <row r="143" spans="1:17" s="27" customFormat="1" ht="38.25" x14ac:dyDescent="0.2">
      <c r="A143" s="59" t="s">
        <v>336</v>
      </c>
      <c r="B143" s="60" t="s">
        <v>222</v>
      </c>
      <c r="C143" s="59" t="s">
        <v>137</v>
      </c>
      <c r="D143" s="59" t="s">
        <v>154</v>
      </c>
      <c r="E143" s="60" t="s">
        <v>132</v>
      </c>
      <c r="F143" s="61" t="s">
        <v>36</v>
      </c>
      <c r="G143" s="62">
        <v>18</v>
      </c>
      <c r="H143" s="61">
        <v>0</v>
      </c>
      <c r="I143" s="61">
        <v>0</v>
      </c>
      <c r="J143" s="61">
        <f t="shared" si="151"/>
        <v>0</v>
      </c>
      <c r="K143" s="61">
        <f t="shared" si="152"/>
        <v>0</v>
      </c>
      <c r="L143" s="61">
        <f t="shared" si="153"/>
        <v>0</v>
      </c>
      <c r="M143" s="61">
        <f t="shared" si="154"/>
        <v>0</v>
      </c>
      <c r="N143" s="63" t="e">
        <f t="shared" si="155"/>
        <v>#DIV/0!</v>
      </c>
      <c r="O143" s="35"/>
      <c r="P143" s="36"/>
      <c r="Q143" s="37"/>
    </row>
    <row r="144" spans="1:17" s="27" customFormat="1" ht="38.25" x14ac:dyDescent="0.2">
      <c r="A144" s="59" t="s">
        <v>337</v>
      </c>
      <c r="B144" s="60" t="s">
        <v>223</v>
      </c>
      <c r="C144" s="59" t="s">
        <v>137</v>
      </c>
      <c r="D144" s="59" t="s">
        <v>153</v>
      </c>
      <c r="E144" s="60" t="s">
        <v>132</v>
      </c>
      <c r="F144" s="61" t="s">
        <v>36</v>
      </c>
      <c r="G144" s="62">
        <v>36</v>
      </c>
      <c r="H144" s="61">
        <v>0</v>
      </c>
      <c r="I144" s="61">
        <v>0</v>
      </c>
      <c r="J144" s="61">
        <f t="shared" si="151"/>
        <v>0</v>
      </c>
      <c r="K144" s="61">
        <f t="shared" si="152"/>
        <v>0</v>
      </c>
      <c r="L144" s="61">
        <f t="shared" si="153"/>
        <v>0</v>
      </c>
      <c r="M144" s="61">
        <f t="shared" si="154"/>
        <v>0</v>
      </c>
      <c r="N144" s="63" t="e">
        <f t="shared" si="155"/>
        <v>#DIV/0!</v>
      </c>
      <c r="O144" s="35"/>
      <c r="P144" s="36"/>
      <c r="Q144" s="37"/>
    </row>
    <row r="145" spans="1:17" s="27" customFormat="1" ht="38.25" x14ac:dyDescent="0.2">
      <c r="A145" s="59" t="s">
        <v>338</v>
      </c>
      <c r="B145" s="60" t="s">
        <v>224</v>
      </c>
      <c r="C145" s="59" t="s">
        <v>137</v>
      </c>
      <c r="D145" s="59" t="s">
        <v>152</v>
      </c>
      <c r="E145" s="60" t="s">
        <v>132</v>
      </c>
      <c r="F145" s="61" t="s">
        <v>36</v>
      </c>
      <c r="G145" s="62">
        <v>9</v>
      </c>
      <c r="H145" s="61">
        <v>0</v>
      </c>
      <c r="I145" s="61">
        <v>0</v>
      </c>
      <c r="J145" s="61">
        <f t="shared" si="151"/>
        <v>0</v>
      </c>
      <c r="K145" s="61">
        <f t="shared" si="152"/>
        <v>0</v>
      </c>
      <c r="L145" s="61">
        <f t="shared" si="153"/>
        <v>0</v>
      </c>
      <c r="M145" s="61">
        <f t="shared" si="154"/>
        <v>0</v>
      </c>
      <c r="N145" s="63" t="e">
        <f t="shared" si="155"/>
        <v>#DIV/0!</v>
      </c>
      <c r="O145" s="35"/>
      <c r="P145" s="36"/>
      <c r="Q145" s="37"/>
    </row>
    <row r="146" spans="1:17" s="27" customFormat="1" ht="38.25" x14ac:dyDescent="0.2">
      <c r="A146" s="59" t="s">
        <v>339</v>
      </c>
      <c r="B146" s="60" t="s">
        <v>225</v>
      </c>
      <c r="C146" s="59" t="s">
        <v>137</v>
      </c>
      <c r="D146" s="59" t="s">
        <v>151</v>
      </c>
      <c r="E146" s="60" t="s">
        <v>132</v>
      </c>
      <c r="F146" s="61" t="s">
        <v>36</v>
      </c>
      <c r="G146" s="62">
        <v>19</v>
      </c>
      <c r="H146" s="61">
        <v>0</v>
      </c>
      <c r="I146" s="61">
        <v>0</v>
      </c>
      <c r="J146" s="61">
        <f t="shared" si="151"/>
        <v>0</v>
      </c>
      <c r="K146" s="61">
        <f t="shared" si="152"/>
        <v>0</v>
      </c>
      <c r="L146" s="61">
        <f t="shared" si="153"/>
        <v>0</v>
      </c>
      <c r="M146" s="61">
        <f t="shared" si="154"/>
        <v>0</v>
      </c>
      <c r="N146" s="63" t="e">
        <f t="shared" si="155"/>
        <v>#DIV/0!</v>
      </c>
      <c r="O146" s="35"/>
      <c r="P146" s="36"/>
      <c r="Q146" s="37"/>
    </row>
    <row r="147" spans="1:17" s="27" customFormat="1" ht="51" x14ac:dyDescent="0.2">
      <c r="A147" s="59" t="s">
        <v>340</v>
      </c>
      <c r="B147" s="60" t="s">
        <v>97</v>
      </c>
      <c r="C147" s="59" t="s">
        <v>137</v>
      </c>
      <c r="D147" s="59" t="s">
        <v>150</v>
      </c>
      <c r="E147" s="60" t="s">
        <v>132</v>
      </c>
      <c r="F147" s="61" t="s">
        <v>36</v>
      </c>
      <c r="G147" s="62">
        <v>35</v>
      </c>
      <c r="H147" s="61">
        <v>0</v>
      </c>
      <c r="I147" s="61">
        <v>0</v>
      </c>
      <c r="J147" s="61">
        <f t="shared" si="151"/>
        <v>0</v>
      </c>
      <c r="K147" s="61">
        <f t="shared" si="152"/>
        <v>0</v>
      </c>
      <c r="L147" s="61">
        <f t="shared" si="153"/>
        <v>0</v>
      </c>
      <c r="M147" s="61">
        <f t="shared" si="154"/>
        <v>0</v>
      </c>
      <c r="N147" s="63" t="e">
        <f t="shared" si="155"/>
        <v>#DIV/0!</v>
      </c>
      <c r="O147" s="35"/>
      <c r="P147" s="36"/>
      <c r="Q147" s="37"/>
    </row>
    <row r="148" spans="1:17" s="27" customFormat="1" ht="51" x14ac:dyDescent="0.2">
      <c r="A148" s="59" t="s">
        <v>341</v>
      </c>
      <c r="B148" s="60" t="s">
        <v>95</v>
      </c>
      <c r="C148" s="59" t="s">
        <v>137</v>
      </c>
      <c r="D148" s="59" t="s">
        <v>149</v>
      </c>
      <c r="E148" s="60" t="s">
        <v>132</v>
      </c>
      <c r="F148" s="61" t="s">
        <v>36</v>
      </c>
      <c r="G148" s="62">
        <v>55</v>
      </c>
      <c r="H148" s="61">
        <v>0</v>
      </c>
      <c r="I148" s="61">
        <v>0</v>
      </c>
      <c r="J148" s="61">
        <f t="shared" si="151"/>
        <v>0</v>
      </c>
      <c r="K148" s="61">
        <f t="shared" si="152"/>
        <v>0</v>
      </c>
      <c r="L148" s="61">
        <f t="shared" si="153"/>
        <v>0</v>
      </c>
      <c r="M148" s="61">
        <f t="shared" si="154"/>
        <v>0</v>
      </c>
      <c r="N148" s="63" t="e">
        <f t="shared" si="155"/>
        <v>#DIV/0!</v>
      </c>
      <c r="O148" s="35"/>
      <c r="P148" s="36"/>
      <c r="Q148" s="37"/>
    </row>
    <row r="149" spans="1:17" s="27" customFormat="1" ht="51" x14ac:dyDescent="0.2">
      <c r="A149" s="59" t="s">
        <v>342</v>
      </c>
      <c r="B149" s="60" t="s">
        <v>96</v>
      </c>
      <c r="C149" s="59" t="s">
        <v>137</v>
      </c>
      <c r="D149" s="59" t="s">
        <v>148</v>
      </c>
      <c r="E149" s="60" t="s">
        <v>132</v>
      </c>
      <c r="F149" s="61" t="s">
        <v>36</v>
      </c>
      <c r="G149" s="62">
        <v>35</v>
      </c>
      <c r="H149" s="61">
        <v>0</v>
      </c>
      <c r="I149" s="61">
        <v>0</v>
      </c>
      <c r="J149" s="61">
        <f t="shared" si="151"/>
        <v>0</v>
      </c>
      <c r="K149" s="61">
        <f t="shared" si="152"/>
        <v>0</v>
      </c>
      <c r="L149" s="61">
        <f t="shared" si="153"/>
        <v>0</v>
      </c>
      <c r="M149" s="61">
        <f t="shared" si="154"/>
        <v>0</v>
      </c>
      <c r="N149" s="63" t="e">
        <f t="shared" si="155"/>
        <v>#DIV/0!</v>
      </c>
      <c r="O149" s="35"/>
      <c r="P149" s="36"/>
      <c r="Q149" s="37"/>
    </row>
    <row r="150" spans="1:17" s="27" customFormat="1" ht="51" x14ac:dyDescent="0.2">
      <c r="A150" s="59" t="s">
        <v>414</v>
      </c>
      <c r="B150" s="60" t="s">
        <v>98</v>
      </c>
      <c r="C150" s="59" t="s">
        <v>137</v>
      </c>
      <c r="D150" s="59" t="s">
        <v>147</v>
      </c>
      <c r="E150" s="60" t="s">
        <v>132</v>
      </c>
      <c r="F150" s="61" t="s">
        <v>36</v>
      </c>
      <c r="G150" s="62">
        <v>55</v>
      </c>
      <c r="H150" s="61">
        <v>0</v>
      </c>
      <c r="I150" s="61">
        <v>0</v>
      </c>
      <c r="J150" s="61">
        <f t="shared" ref="J150" si="160">H150+I150</f>
        <v>0</v>
      </c>
      <c r="K150" s="61">
        <f t="shared" si="152"/>
        <v>0</v>
      </c>
      <c r="L150" s="61">
        <f t="shared" ref="L150" si="161">ROUND(G150*I150,2)</f>
        <v>0</v>
      </c>
      <c r="M150" s="61">
        <f t="shared" ref="M150" si="162">ROUND(K150+L150,2)</f>
        <v>0</v>
      </c>
      <c r="N150" s="63" t="e">
        <f t="shared" si="155"/>
        <v>#DIV/0!</v>
      </c>
      <c r="O150" s="35"/>
      <c r="P150" s="36"/>
      <c r="Q150" s="37"/>
    </row>
    <row r="151" spans="1:17" s="27" customFormat="1" x14ac:dyDescent="0.2">
      <c r="A151" s="53" t="s">
        <v>343</v>
      </c>
      <c r="B151" s="54"/>
      <c r="C151" s="53"/>
      <c r="D151" s="53" t="s">
        <v>156</v>
      </c>
      <c r="E151" s="53"/>
      <c r="F151" s="56"/>
      <c r="G151" s="71"/>
      <c r="H151" s="53"/>
      <c r="I151" s="53"/>
      <c r="J151" s="53"/>
      <c r="K151" s="53"/>
      <c r="L151" s="53"/>
      <c r="M151" s="73"/>
      <c r="N151" s="53"/>
      <c r="O151" s="35"/>
      <c r="P151" s="36"/>
      <c r="Q151" s="37"/>
    </row>
    <row r="152" spans="1:17" s="27" customFormat="1" ht="89.25" x14ac:dyDescent="0.2">
      <c r="A152" s="59" t="s">
        <v>344</v>
      </c>
      <c r="B152" s="60" t="s">
        <v>200</v>
      </c>
      <c r="C152" s="59" t="s">
        <v>137</v>
      </c>
      <c r="D152" s="59" t="s">
        <v>157</v>
      </c>
      <c r="E152" s="60" t="s">
        <v>132</v>
      </c>
      <c r="F152" s="61" t="s">
        <v>36</v>
      </c>
      <c r="G152" s="62">
        <v>4</v>
      </c>
      <c r="H152" s="61">
        <v>0</v>
      </c>
      <c r="I152" s="61">
        <v>0</v>
      </c>
      <c r="J152" s="61">
        <f t="shared" ref="J152:J162" si="163">H152+I152</f>
        <v>0</v>
      </c>
      <c r="K152" s="61">
        <f t="shared" si="152"/>
        <v>0</v>
      </c>
      <c r="L152" s="61">
        <f t="shared" ref="L152:L162" si="164">ROUND(G152*I152,2)</f>
        <v>0</v>
      </c>
      <c r="M152" s="61">
        <f t="shared" ref="M152:M162" si="165">ROUND(K152+L152,2)</f>
        <v>0</v>
      </c>
      <c r="N152" s="63" t="e">
        <f t="shared" ref="N152:N163" si="166">M152/$M$198</f>
        <v>#DIV/0!</v>
      </c>
      <c r="O152" s="35"/>
      <c r="P152" s="36"/>
      <c r="Q152" s="37"/>
    </row>
    <row r="153" spans="1:17" s="27" customFormat="1" ht="25.5" x14ac:dyDescent="0.2">
      <c r="A153" s="59" t="s">
        <v>345</v>
      </c>
      <c r="B153" s="60" t="s">
        <v>449</v>
      </c>
      <c r="C153" s="59" t="s">
        <v>137</v>
      </c>
      <c r="D153" s="59" t="s">
        <v>450</v>
      </c>
      <c r="E153" s="60" t="s">
        <v>132</v>
      </c>
      <c r="F153" s="61" t="s">
        <v>35</v>
      </c>
      <c r="G153" s="62">
        <v>810</v>
      </c>
      <c r="H153" s="61">
        <v>0</v>
      </c>
      <c r="I153" s="61">
        <v>0</v>
      </c>
      <c r="J153" s="61">
        <f t="shared" si="163"/>
        <v>0</v>
      </c>
      <c r="K153" s="61">
        <f t="shared" si="152"/>
        <v>0</v>
      </c>
      <c r="L153" s="61">
        <f t="shared" si="164"/>
        <v>0</v>
      </c>
      <c r="M153" s="61">
        <f t="shared" si="165"/>
        <v>0</v>
      </c>
      <c r="N153" s="63" t="e">
        <f t="shared" si="166"/>
        <v>#DIV/0!</v>
      </c>
      <c r="O153" s="35"/>
      <c r="P153" s="36"/>
      <c r="Q153" s="37"/>
    </row>
    <row r="154" spans="1:17" s="27" customFormat="1" ht="25.5" x14ac:dyDescent="0.2">
      <c r="A154" s="59" t="s">
        <v>346</v>
      </c>
      <c r="B154" s="60" t="s">
        <v>451</v>
      </c>
      <c r="C154" s="59" t="s">
        <v>137</v>
      </c>
      <c r="D154" s="59" t="s">
        <v>452</v>
      </c>
      <c r="E154" s="60" t="s">
        <v>132</v>
      </c>
      <c r="F154" s="61" t="s">
        <v>35</v>
      </c>
      <c r="G154" s="62">
        <v>26</v>
      </c>
      <c r="H154" s="61">
        <v>0</v>
      </c>
      <c r="I154" s="61">
        <v>0</v>
      </c>
      <c r="J154" s="61">
        <f t="shared" si="163"/>
        <v>0</v>
      </c>
      <c r="K154" s="61">
        <f t="shared" si="152"/>
        <v>0</v>
      </c>
      <c r="L154" s="61">
        <f t="shared" si="164"/>
        <v>0</v>
      </c>
      <c r="M154" s="61">
        <f t="shared" si="165"/>
        <v>0</v>
      </c>
      <c r="N154" s="63" t="e">
        <f t="shared" si="166"/>
        <v>#DIV/0!</v>
      </c>
      <c r="O154" s="35"/>
      <c r="P154" s="36"/>
      <c r="Q154" s="37"/>
    </row>
    <row r="155" spans="1:17" s="27" customFormat="1" ht="38.25" x14ac:dyDescent="0.2">
      <c r="A155" s="59" t="s">
        <v>347</v>
      </c>
      <c r="B155" s="60" t="s">
        <v>372</v>
      </c>
      <c r="C155" s="59" t="s">
        <v>137</v>
      </c>
      <c r="D155" s="59" t="s">
        <v>158</v>
      </c>
      <c r="E155" s="60" t="s">
        <v>132</v>
      </c>
      <c r="F155" s="61" t="s">
        <v>35</v>
      </c>
      <c r="G155" s="62">
        <v>810</v>
      </c>
      <c r="H155" s="61">
        <v>0</v>
      </c>
      <c r="I155" s="61">
        <v>0</v>
      </c>
      <c r="J155" s="61">
        <f t="shared" si="163"/>
        <v>0</v>
      </c>
      <c r="K155" s="61">
        <f t="shared" si="152"/>
        <v>0</v>
      </c>
      <c r="L155" s="61">
        <f t="shared" si="164"/>
        <v>0</v>
      </c>
      <c r="M155" s="61">
        <f t="shared" si="165"/>
        <v>0</v>
      </c>
      <c r="N155" s="63" t="e">
        <f t="shared" si="166"/>
        <v>#DIV/0!</v>
      </c>
      <c r="O155" s="35"/>
      <c r="P155" s="36"/>
      <c r="Q155" s="37"/>
    </row>
    <row r="156" spans="1:17" s="27" customFormat="1" ht="51" x14ac:dyDescent="0.2">
      <c r="A156" s="59" t="s">
        <v>348</v>
      </c>
      <c r="B156" s="60" t="s">
        <v>453</v>
      </c>
      <c r="C156" s="59" t="s">
        <v>137</v>
      </c>
      <c r="D156" s="59" t="s">
        <v>454</v>
      </c>
      <c r="E156" s="60" t="s">
        <v>132</v>
      </c>
      <c r="F156" s="61" t="s">
        <v>35</v>
      </c>
      <c r="G156" s="62">
        <v>320</v>
      </c>
      <c r="H156" s="61">
        <v>0</v>
      </c>
      <c r="I156" s="61">
        <v>0</v>
      </c>
      <c r="J156" s="61">
        <f t="shared" si="163"/>
        <v>0</v>
      </c>
      <c r="K156" s="61">
        <f t="shared" si="152"/>
        <v>0</v>
      </c>
      <c r="L156" s="61">
        <f t="shared" si="164"/>
        <v>0</v>
      </c>
      <c r="M156" s="61">
        <f t="shared" si="165"/>
        <v>0</v>
      </c>
      <c r="N156" s="63" t="e">
        <f t="shared" si="166"/>
        <v>#DIV/0!</v>
      </c>
      <c r="O156" s="35"/>
      <c r="P156" s="36"/>
      <c r="Q156" s="37"/>
    </row>
    <row r="157" spans="1:17" s="27" customFormat="1" ht="25.5" x14ac:dyDescent="0.2">
      <c r="A157" s="59" t="s">
        <v>349</v>
      </c>
      <c r="B157" s="60">
        <v>93660</v>
      </c>
      <c r="C157" s="59" t="s">
        <v>27</v>
      </c>
      <c r="D157" s="59" t="s">
        <v>201</v>
      </c>
      <c r="E157" s="60" t="s">
        <v>132</v>
      </c>
      <c r="F157" s="61" t="s">
        <v>36</v>
      </c>
      <c r="G157" s="62">
        <v>8</v>
      </c>
      <c r="H157" s="61">
        <v>0</v>
      </c>
      <c r="I157" s="61">
        <v>0</v>
      </c>
      <c r="J157" s="61">
        <f t="shared" si="163"/>
        <v>0</v>
      </c>
      <c r="K157" s="61">
        <f t="shared" si="152"/>
        <v>0</v>
      </c>
      <c r="L157" s="61">
        <f t="shared" si="164"/>
        <v>0</v>
      </c>
      <c r="M157" s="61">
        <f t="shared" si="165"/>
        <v>0</v>
      </c>
      <c r="N157" s="63" t="e">
        <f t="shared" si="166"/>
        <v>#DIV/0!</v>
      </c>
      <c r="O157" s="44"/>
      <c r="P157" s="36"/>
      <c r="Q157" s="37"/>
    </row>
    <row r="158" spans="1:17" s="27" customFormat="1" ht="25.5" x14ac:dyDescent="0.2">
      <c r="A158" s="59" t="s">
        <v>350</v>
      </c>
      <c r="B158" s="60">
        <v>93661</v>
      </c>
      <c r="C158" s="59" t="s">
        <v>27</v>
      </c>
      <c r="D158" s="59" t="s">
        <v>202</v>
      </c>
      <c r="E158" s="60" t="s">
        <v>132</v>
      </c>
      <c r="F158" s="61" t="s">
        <v>36</v>
      </c>
      <c r="G158" s="62">
        <v>8</v>
      </c>
      <c r="H158" s="61">
        <v>0</v>
      </c>
      <c r="I158" s="61">
        <v>0</v>
      </c>
      <c r="J158" s="61">
        <f t="shared" si="163"/>
        <v>0</v>
      </c>
      <c r="K158" s="61">
        <f t="shared" si="152"/>
        <v>0</v>
      </c>
      <c r="L158" s="61">
        <f t="shared" si="164"/>
        <v>0</v>
      </c>
      <c r="M158" s="61">
        <f t="shared" si="165"/>
        <v>0</v>
      </c>
      <c r="N158" s="63" t="e">
        <f t="shared" si="166"/>
        <v>#DIV/0!</v>
      </c>
      <c r="O158" s="35"/>
      <c r="P158" s="36"/>
      <c r="Q158" s="37"/>
    </row>
    <row r="159" spans="1:17" s="27" customFormat="1" x14ac:dyDescent="0.2">
      <c r="A159" s="59" t="s">
        <v>351</v>
      </c>
      <c r="B159" s="60">
        <v>101902</v>
      </c>
      <c r="C159" s="59" t="s">
        <v>27</v>
      </c>
      <c r="D159" s="59" t="s">
        <v>203</v>
      </c>
      <c r="E159" s="60" t="s">
        <v>132</v>
      </c>
      <c r="F159" s="61" t="s">
        <v>36</v>
      </c>
      <c r="G159" s="62">
        <v>8</v>
      </c>
      <c r="H159" s="61">
        <v>0</v>
      </c>
      <c r="I159" s="61">
        <v>0</v>
      </c>
      <c r="J159" s="61">
        <f t="shared" si="163"/>
        <v>0</v>
      </c>
      <c r="K159" s="61">
        <f t="shared" si="152"/>
        <v>0</v>
      </c>
      <c r="L159" s="61">
        <f t="shared" si="164"/>
        <v>0</v>
      </c>
      <c r="M159" s="61">
        <f t="shared" si="165"/>
        <v>0</v>
      </c>
      <c r="N159" s="63" t="e">
        <f t="shared" si="166"/>
        <v>#DIV/0!</v>
      </c>
      <c r="O159" s="44"/>
      <c r="P159" s="36"/>
      <c r="Q159" s="37"/>
    </row>
    <row r="160" spans="1:17" s="27" customFormat="1" ht="25.5" x14ac:dyDescent="0.2">
      <c r="A160" s="59" t="s">
        <v>352</v>
      </c>
      <c r="B160" s="60" t="s">
        <v>205</v>
      </c>
      <c r="C160" s="59" t="s">
        <v>137</v>
      </c>
      <c r="D160" s="59" t="s">
        <v>204</v>
      </c>
      <c r="E160" s="60" t="s">
        <v>132</v>
      </c>
      <c r="F160" s="61" t="s">
        <v>36</v>
      </c>
      <c r="G160" s="62">
        <v>8</v>
      </c>
      <c r="H160" s="61">
        <v>0</v>
      </c>
      <c r="I160" s="61">
        <v>0</v>
      </c>
      <c r="J160" s="61">
        <f t="shared" si="163"/>
        <v>0</v>
      </c>
      <c r="K160" s="61">
        <f t="shared" si="152"/>
        <v>0</v>
      </c>
      <c r="L160" s="61">
        <f t="shared" si="164"/>
        <v>0</v>
      </c>
      <c r="M160" s="61">
        <f t="shared" si="165"/>
        <v>0</v>
      </c>
      <c r="N160" s="63" t="e">
        <f t="shared" si="166"/>
        <v>#DIV/0!</v>
      </c>
      <c r="O160" s="35"/>
      <c r="P160" s="36"/>
      <c r="Q160" s="37"/>
    </row>
    <row r="161" spans="1:17" s="27" customFormat="1" ht="38.25" x14ac:dyDescent="0.2">
      <c r="A161" s="59" t="s">
        <v>353</v>
      </c>
      <c r="B161" s="60" t="s">
        <v>206</v>
      </c>
      <c r="C161" s="59" t="s">
        <v>137</v>
      </c>
      <c r="D161" s="59" t="s">
        <v>281</v>
      </c>
      <c r="E161" s="60" t="s">
        <v>132</v>
      </c>
      <c r="F161" s="61" t="s">
        <v>36</v>
      </c>
      <c r="G161" s="62">
        <v>8</v>
      </c>
      <c r="H161" s="61">
        <v>0</v>
      </c>
      <c r="I161" s="61">
        <v>0</v>
      </c>
      <c r="J161" s="61">
        <f t="shared" si="163"/>
        <v>0</v>
      </c>
      <c r="K161" s="61">
        <f t="shared" si="152"/>
        <v>0</v>
      </c>
      <c r="L161" s="61">
        <f t="shared" si="164"/>
        <v>0</v>
      </c>
      <c r="M161" s="61">
        <f t="shared" si="165"/>
        <v>0</v>
      </c>
      <c r="N161" s="63" t="e">
        <f t="shared" si="166"/>
        <v>#DIV/0!</v>
      </c>
      <c r="O161" s="35"/>
      <c r="P161" s="36"/>
      <c r="Q161" s="37"/>
    </row>
    <row r="162" spans="1:17" s="27" customFormat="1" ht="25.5" x14ac:dyDescent="0.2">
      <c r="A162" s="59" t="s">
        <v>354</v>
      </c>
      <c r="B162" s="60" t="s">
        <v>207</v>
      </c>
      <c r="C162" s="59" t="s">
        <v>137</v>
      </c>
      <c r="D162" s="59" t="s">
        <v>282</v>
      </c>
      <c r="E162" s="60" t="s">
        <v>132</v>
      </c>
      <c r="F162" s="61" t="s">
        <v>36</v>
      </c>
      <c r="G162" s="62">
        <v>8</v>
      </c>
      <c r="H162" s="61">
        <v>0</v>
      </c>
      <c r="I162" s="61">
        <v>0</v>
      </c>
      <c r="J162" s="61">
        <f t="shared" si="163"/>
        <v>0</v>
      </c>
      <c r="K162" s="61">
        <f t="shared" si="152"/>
        <v>0</v>
      </c>
      <c r="L162" s="61">
        <f t="shared" si="164"/>
        <v>0</v>
      </c>
      <c r="M162" s="61">
        <f t="shared" si="165"/>
        <v>0</v>
      </c>
      <c r="N162" s="63" t="e">
        <f t="shared" si="166"/>
        <v>#DIV/0!</v>
      </c>
      <c r="O162" s="35"/>
      <c r="P162" s="36"/>
      <c r="Q162" s="37"/>
    </row>
    <row r="163" spans="1:17" s="27" customFormat="1" ht="25.5" x14ac:dyDescent="0.2">
      <c r="A163" s="59" t="s">
        <v>355</v>
      </c>
      <c r="B163" s="60" t="s">
        <v>208</v>
      </c>
      <c r="C163" s="59" t="s">
        <v>137</v>
      </c>
      <c r="D163" s="59" t="s">
        <v>126</v>
      </c>
      <c r="E163" s="60" t="s">
        <v>132</v>
      </c>
      <c r="F163" s="61" t="s">
        <v>36</v>
      </c>
      <c r="G163" s="62">
        <v>4</v>
      </c>
      <c r="H163" s="61">
        <v>0</v>
      </c>
      <c r="I163" s="61">
        <v>0</v>
      </c>
      <c r="J163" s="61">
        <f t="shared" ref="J163" si="167">H163+I163</f>
        <v>0</v>
      </c>
      <c r="K163" s="61">
        <f t="shared" si="152"/>
        <v>0</v>
      </c>
      <c r="L163" s="61">
        <f t="shared" ref="L163" si="168">ROUND(G163*I163,2)</f>
        <v>0</v>
      </c>
      <c r="M163" s="61">
        <f t="shared" ref="M163" si="169">ROUND(K163+L163,2)</f>
        <v>0</v>
      </c>
      <c r="N163" s="63" t="e">
        <f t="shared" si="166"/>
        <v>#DIV/0!</v>
      </c>
      <c r="O163" s="35"/>
      <c r="P163" s="36"/>
      <c r="Q163" s="37"/>
    </row>
    <row r="164" spans="1:17" s="27" customFormat="1" x14ac:dyDescent="0.2">
      <c r="A164" s="53" t="s">
        <v>102</v>
      </c>
      <c r="B164" s="54"/>
      <c r="C164" s="53"/>
      <c r="D164" s="53" t="s">
        <v>159</v>
      </c>
      <c r="E164" s="53"/>
      <c r="F164" s="56"/>
      <c r="G164" s="71"/>
      <c r="H164" s="53"/>
      <c r="I164" s="53"/>
      <c r="J164" s="53"/>
      <c r="K164" s="53"/>
      <c r="L164" s="53"/>
      <c r="M164" s="73"/>
      <c r="N164" s="53"/>
      <c r="O164" s="35"/>
      <c r="P164" s="36"/>
      <c r="Q164" s="37"/>
    </row>
    <row r="165" spans="1:17" s="27" customFormat="1" ht="25.5" x14ac:dyDescent="0.2">
      <c r="A165" s="59" t="s">
        <v>103</v>
      </c>
      <c r="B165" s="60" t="s">
        <v>210</v>
      </c>
      <c r="C165" s="59" t="s">
        <v>137</v>
      </c>
      <c r="D165" s="59" t="s">
        <v>209</v>
      </c>
      <c r="E165" s="60" t="s">
        <v>132</v>
      </c>
      <c r="F165" s="61" t="s">
        <v>36</v>
      </c>
      <c r="G165" s="62">
        <v>2</v>
      </c>
      <c r="H165" s="61">
        <v>0</v>
      </c>
      <c r="I165" s="61">
        <v>0</v>
      </c>
      <c r="J165" s="61">
        <f t="shared" ref="J165:J174" si="170">H165+I165</f>
        <v>0</v>
      </c>
      <c r="K165" s="61">
        <f t="shared" si="152"/>
        <v>0</v>
      </c>
      <c r="L165" s="61">
        <f t="shared" ref="L165:L174" si="171">ROUND(G165*I165,2)</f>
        <v>0</v>
      </c>
      <c r="M165" s="61">
        <f t="shared" ref="M165:M174" si="172">ROUND(K165+L165,2)</f>
        <v>0</v>
      </c>
      <c r="N165" s="63" t="e">
        <f t="shared" ref="N165:N174" si="173">M165/$M$198</f>
        <v>#DIV/0!</v>
      </c>
      <c r="O165" s="35"/>
      <c r="P165" s="36"/>
      <c r="Q165" s="37"/>
    </row>
    <row r="166" spans="1:17" s="27" customFormat="1" x14ac:dyDescent="0.2">
      <c r="A166" s="59" t="s">
        <v>104</v>
      </c>
      <c r="B166" s="60">
        <v>70401</v>
      </c>
      <c r="C166" s="59" t="s">
        <v>120</v>
      </c>
      <c r="D166" s="59" t="s">
        <v>283</v>
      </c>
      <c r="E166" s="60" t="s">
        <v>132</v>
      </c>
      <c r="F166" s="61" t="s">
        <v>87</v>
      </c>
      <c r="G166" s="62">
        <v>150</v>
      </c>
      <c r="H166" s="61">
        <v>0</v>
      </c>
      <c r="I166" s="61">
        <v>0</v>
      </c>
      <c r="J166" s="61">
        <f t="shared" si="170"/>
        <v>0</v>
      </c>
      <c r="K166" s="61">
        <f t="shared" si="152"/>
        <v>0</v>
      </c>
      <c r="L166" s="61">
        <f t="shared" si="171"/>
        <v>0</v>
      </c>
      <c r="M166" s="61">
        <f t="shared" si="172"/>
        <v>0</v>
      </c>
      <c r="N166" s="63" t="e">
        <f t="shared" si="173"/>
        <v>#DIV/0!</v>
      </c>
      <c r="O166" s="35"/>
      <c r="P166" s="36"/>
      <c r="Q166" s="37"/>
    </row>
    <row r="167" spans="1:17" s="27" customFormat="1" x14ac:dyDescent="0.2">
      <c r="A167" s="59" t="s">
        <v>105</v>
      </c>
      <c r="B167" s="60" t="s">
        <v>211</v>
      </c>
      <c r="C167" s="59" t="s">
        <v>137</v>
      </c>
      <c r="D167" s="59" t="s">
        <v>127</v>
      </c>
      <c r="E167" s="60" t="s">
        <v>132</v>
      </c>
      <c r="F167" s="61" t="s">
        <v>42</v>
      </c>
      <c r="G167" s="62">
        <v>60</v>
      </c>
      <c r="H167" s="61">
        <v>0</v>
      </c>
      <c r="I167" s="61">
        <v>0</v>
      </c>
      <c r="J167" s="61">
        <f t="shared" si="170"/>
        <v>0</v>
      </c>
      <c r="K167" s="61">
        <f t="shared" si="152"/>
        <v>0</v>
      </c>
      <c r="L167" s="61">
        <f t="shared" si="171"/>
        <v>0</v>
      </c>
      <c r="M167" s="61">
        <f t="shared" si="172"/>
        <v>0</v>
      </c>
      <c r="N167" s="63" t="e">
        <f t="shared" si="173"/>
        <v>#DIV/0!</v>
      </c>
      <c r="O167" s="35"/>
      <c r="P167" s="36"/>
      <c r="Q167" s="37"/>
    </row>
    <row r="168" spans="1:17" s="27" customFormat="1" x14ac:dyDescent="0.2">
      <c r="A168" s="59" t="s">
        <v>106</v>
      </c>
      <c r="B168" s="60">
        <v>70957</v>
      </c>
      <c r="C168" s="59" t="s">
        <v>120</v>
      </c>
      <c r="D168" s="59" t="s">
        <v>284</v>
      </c>
      <c r="E168" s="60" t="s">
        <v>132</v>
      </c>
      <c r="F168" s="61" t="s">
        <v>36</v>
      </c>
      <c r="G168" s="62">
        <v>32</v>
      </c>
      <c r="H168" s="61">
        <v>0</v>
      </c>
      <c r="I168" s="61">
        <v>0</v>
      </c>
      <c r="J168" s="61">
        <f t="shared" si="170"/>
        <v>0</v>
      </c>
      <c r="K168" s="61">
        <f t="shared" si="152"/>
        <v>0</v>
      </c>
      <c r="L168" s="61">
        <f t="shared" si="171"/>
        <v>0</v>
      </c>
      <c r="M168" s="61">
        <f t="shared" si="172"/>
        <v>0</v>
      </c>
      <c r="N168" s="63" t="e">
        <f t="shared" si="173"/>
        <v>#DIV/0!</v>
      </c>
      <c r="O168" s="35"/>
      <c r="P168" s="36"/>
      <c r="Q168" s="37"/>
    </row>
    <row r="169" spans="1:17" s="27" customFormat="1" ht="38.25" x14ac:dyDescent="0.2">
      <c r="A169" s="59" t="s">
        <v>107</v>
      </c>
      <c r="B169" s="60" t="s">
        <v>212</v>
      </c>
      <c r="C169" s="59" t="s">
        <v>137</v>
      </c>
      <c r="D169" s="59" t="s">
        <v>160</v>
      </c>
      <c r="E169" s="60" t="s">
        <v>132</v>
      </c>
      <c r="F169" s="61" t="s">
        <v>36</v>
      </c>
      <c r="G169" s="62">
        <v>118</v>
      </c>
      <c r="H169" s="61">
        <v>0</v>
      </c>
      <c r="I169" s="61">
        <v>0</v>
      </c>
      <c r="J169" s="61">
        <f t="shared" si="170"/>
        <v>0</v>
      </c>
      <c r="K169" s="61">
        <f t="shared" si="152"/>
        <v>0</v>
      </c>
      <c r="L169" s="61">
        <f t="shared" si="171"/>
        <v>0</v>
      </c>
      <c r="M169" s="61">
        <f t="shared" si="172"/>
        <v>0</v>
      </c>
      <c r="N169" s="63" t="e">
        <f t="shared" si="173"/>
        <v>#DIV/0!</v>
      </c>
      <c r="O169" s="35"/>
      <c r="P169" s="36"/>
      <c r="Q169" s="37"/>
    </row>
    <row r="170" spans="1:17" s="27" customFormat="1" ht="25.5" x14ac:dyDescent="0.2">
      <c r="A170" s="59" t="s">
        <v>108</v>
      </c>
      <c r="B170" s="60">
        <v>70340</v>
      </c>
      <c r="C170" s="59" t="s">
        <v>120</v>
      </c>
      <c r="D170" s="59" t="s">
        <v>128</v>
      </c>
      <c r="E170" s="60" t="s">
        <v>132</v>
      </c>
      <c r="F170" s="61" t="s">
        <v>36</v>
      </c>
      <c r="G170" s="62">
        <v>31</v>
      </c>
      <c r="H170" s="61">
        <v>0</v>
      </c>
      <c r="I170" s="61">
        <v>0</v>
      </c>
      <c r="J170" s="61">
        <f t="shared" si="170"/>
        <v>0</v>
      </c>
      <c r="K170" s="61">
        <f t="shared" si="152"/>
        <v>0</v>
      </c>
      <c r="L170" s="61">
        <f t="shared" si="171"/>
        <v>0</v>
      </c>
      <c r="M170" s="61">
        <f t="shared" si="172"/>
        <v>0</v>
      </c>
      <c r="N170" s="63" t="e">
        <f t="shared" si="173"/>
        <v>#DIV/0!</v>
      </c>
      <c r="O170" s="35"/>
      <c r="P170" s="36"/>
      <c r="Q170" s="37"/>
    </row>
    <row r="171" spans="1:17" s="27" customFormat="1" ht="25.5" x14ac:dyDescent="0.2">
      <c r="A171" s="59" t="s">
        <v>356</v>
      </c>
      <c r="B171" s="60" t="s">
        <v>90</v>
      </c>
      <c r="C171" s="59" t="s">
        <v>137</v>
      </c>
      <c r="D171" s="59" t="s">
        <v>285</v>
      </c>
      <c r="E171" s="60" t="s">
        <v>132</v>
      </c>
      <c r="F171" s="61" t="s">
        <v>36</v>
      </c>
      <c r="G171" s="62">
        <v>16</v>
      </c>
      <c r="H171" s="61">
        <v>0</v>
      </c>
      <c r="I171" s="61">
        <v>0</v>
      </c>
      <c r="J171" s="61">
        <f t="shared" si="170"/>
        <v>0</v>
      </c>
      <c r="K171" s="61">
        <f t="shared" si="152"/>
        <v>0</v>
      </c>
      <c r="L171" s="61">
        <f t="shared" si="171"/>
        <v>0</v>
      </c>
      <c r="M171" s="61">
        <f t="shared" si="172"/>
        <v>0</v>
      </c>
      <c r="N171" s="63" t="e">
        <f t="shared" si="173"/>
        <v>#DIV/0!</v>
      </c>
      <c r="O171" s="35"/>
      <c r="P171" s="36"/>
      <c r="Q171" s="37"/>
    </row>
    <row r="172" spans="1:17" s="27" customFormat="1" x14ac:dyDescent="0.2">
      <c r="A172" s="59" t="s">
        <v>357</v>
      </c>
      <c r="B172" s="60" t="s">
        <v>94</v>
      </c>
      <c r="C172" s="59" t="s">
        <v>137</v>
      </c>
      <c r="D172" s="59" t="s">
        <v>129</v>
      </c>
      <c r="E172" s="60" t="s">
        <v>132</v>
      </c>
      <c r="F172" s="61" t="s">
        <v>34</v>
      </c>
      <c r="G172" s="62">
        <v>3</v>
      </c>
      <c r="H172" s="61">
        <v>0</v>
      </c>
      <c r="I172" s="61">
        <v>0</v>
      </c>
      <c r="J172" s="61">
        <f t="shared" si="170"/>
        <v>0</v>
      </c>
      <c r="K172" s="61">
        <f t="shared" si="152"/>
        <v>0</v>
      </c>
      <c r="L172" s="61">
        <f t="shared" si="171"/>
        <v>0</v>
      </c>
      <c r="M172" s="61">
        <f t="shared" si="172"/>
        <v>0</v>
      </c>
      <c r="N172" s="63" t="e">
        <f t="shared" si="173"/>
        <v>#DIV/0!</v>
      </c>
      <c r="O172" s="35"/>
      <c r="P172" s="36"/>
      <c r="Q172" s="37"/>
    </row>
    <row r="173" spans="1:17" s="27" customFormat="1" ht="38.25" x14ac:dyDescent="0.2">
      <c r="A173" s="59" t="s">
        <v>358</v>
      </c>
      <c r="B173" s="60" t="s">
        <v>91</v>
      </c>
      <c r="C173" s="59" t="s">
        <v>137</v>
      </c>
      <c r="D173" s="59" t="s">
        <v>119</v>
      </c>
      <c r="E173" s="60" t="s">
        <v>132</v>
      </c>
      <c r="F173" s="61" t="s">
        <v>36</v>
      </c>
      <c r="G173" s="62">
        <v>1</v>
      </c>
      <c r="H173" s="61">
        <v>0</v>
      </c>
      <c r="I173" s="61">
        <v>0</v>
      </c>
      <c r="J173" s="61">
        <f t="shared" si="170"/>
        <v>0</v>
      </c>
      <c r="K173" s="61">
        <f t="shared" si="152"/>
        <v>0</v>
      </c>
      <c r="L173" s="61">
        <f t="shared" si="171"/>
        <v>0</v>
      </c>
      <c r="M173" s="61">
        <f t="shared" si="172"/>
        <v>0</v>
      </c>
      <c r="N173" s="63" t="e">
        <f t="shared" si="173"/>
        <v>#DIV/0!</v>
      </c>
      <c r="O173" s="35"/>
      <c r="P173" s="36"/>
      <c r="Q173" s="37"/>
    </row>
    <row r="174" spans="1:17" s="27" customFormat="1" ht="63.75" x14ac:dyDescent="0.2">
      <c r="A174" s="59" t="s">
        <v>359</v>
      </c>
      <c r="B174" s="60" t="s">
        <v>92</v>
      </c>
      <c r="C174" s="59" t="s">
        <v>137</v>
      </c>
      <c r="D174" s="59" t="s">
        <v>286</v>
      </c>
      <c r="E174" s="60" t="s">
        <v>132</v>
      </c>
      <c r="F174" s="61" t="s">
        <v>70</v>
      </c>
      <c r="G174" s="62">
        <v>24</v>
      </c>
      <c r="H174" s="61">
        <v>0</v>
      </c>
      <c r="I174" s="61">
        <v>0</v>
      </c>
      <c r="J174" s="61">
        <f t="shared" si="170"/>
        <v>0</v>
      </c>
      <c r="K174" s="61">
        <f t="shared" si="152"/>
        <v>0</v>
      </c>
      <c r="L174" s="61">
        <f t="shared" si="171"/>
        <v>0</v>
      </c>
      <c r="M174" s="61">
        <f t="shared" si="172"/>
        <v>0</v>
      </c>
      <c r="N174" s="63" t="e">
        <f t="shared" si="173"/>
        <v>#DIV/0!</v>
      </c>
      <c r="O174" s="35"/>
      <c r="P174" s="36"/>
      <c r="Q174" s="37"/>
    </row>
    <row r="175" spans="1:17" s="27" customFormat="1" ht="114.75" x14ac:dyDescent="0.2">
      <c r="A175" s="59" t="s">
        <v>360</v>
      </c>
      <c r="B175" s="60" t="s">
        <v>93</v>
      </c>
      <c r="C175" s="59" t="s">
        <v>137</v>
      </c>
      <c r="D175" s="59" t="s">
        <v>287</v>
      </c>
      <c r="E175" s="60" t="s">
        <v>132</v>
      </c>
      <c r="F175" s="61" t="s">
        <v>70</v>
      </c>
      <c r="G175" s="62">
        <v>24</v>
      </c>
      <c r="H175" s="61">
        <v>0</v>
      </c>
      <c r="I175" s="61">
        <v>0</v>
      </c>
      <c r="J175" s="61">
        <f t="shared" ref="J175" si="174">H175+I175</f>
        <v>0</v>
      </c>
      <c r="K175" s="61">
        <f t="shared" si="152"/>
        <v>0</v>
      </c>
      <c r="L175" s="61">
        <f t="shared" ref="L175" si="175">ROUND(G175*I175,2)</f>
        <v>0</v>
      </c>
      <c r="M175" s="61">
        <f t="shared" ref="M175" si="176">ROUND(K175+L175,2)</f>
        <v>0</v>
      </c>
      <c r="N175" s="63" t="e">
        <f t="shared" ref="N175" si="177">M175/$M$198</f>
        <v>#DIV/0!</v>
      </c>
      <c r="O175" s="35"/>
      <c r="P175" s="36"/>
      <c r="Q175" s="37"/>
    </row>
    <row r="176" spans="1:17" s="27" customFormat="1" x14ac:dyDescent="0.2">
      <c r="A176" s="53" t="s">
        <v>361</v>
      </c>
      <c r="B176" s="54"/>
      <c r="C176" s="53"/>
      <c r="D176" s="53" t="s">
        <v>161</v>
      </c>
      <c r="E176" s="53"/>
      <c r="F176" s="56"/>
      <c r="G176" s="71"/>
      <c r="H176" s="53"/>
      <c r="I176" s="53"/>
      <c r="J176" s="53"/>
      <c r="K176" s="53"/>
      <c r="L176" s="53"/>
      <c r="M176" s="73"/>
      <c r="N176" s="53"/>
      <c r="O176" s="35"/>
      <c r="P176" s="36"/>
      <c r="Q176" s="37"/>
    </row>
    <row r="177" spans="1:17" s="27" customFormat="1" ht="51" x14ac:dyDescent="0.2">
      <c r="A177" s="59" t="s">
        <v>362</v>
      </c>
      <c r="B177" s="60" t="s">
        <v>226</v>
      </c>
      <c r="C177" s="59" t="s">
        <v>137</v>
      </c>
      <c r="D177" s="59" t="s">
        <v>288</v>
      </c>
      <c r="E177" s="60" t="s">
        <v>132</v>
      </c>
      <c r="F177" s="61" t="s">
        <v>36</v>
      </c>
      <c r="G177" s="62">
        <v>29</v>
      </c>
      <c r="H177" s="61">
        <v>0</v>
      </c>
      <c r="I177" s="61">
        <v>0</v>
      </c>
      <c r="J177" s="61">
        <f t="shared" ref="J177" si="178">H177+I177</f>
        <v>0</v>
      </c>
      <c r="K177" s="61">
        <f t="shared" si="152"/>
        <v>0</v>
      </c>
      <c r="L177" s="61">
        <f t="shared" ref="L177:L186" si="179">ROUND(G177*I177,2)</f>
        <v>0</v>
      </c>
      <c r="M177" s="61">
        <f t="shared" ref="M177" si="180">ROUND(K177+L177,2)</f>
        <v>0</v>
      </c>
      <c r="N177" s="63" t="e">
        <f>M177/$M$198</f>
        <v>#DIV/0!</v>
      </c>
      <c r="O177" s="35"/>
      <c r="P177" s="36"/>
      <c r="Q177" s="37"/>
    </row>
    <row r="178" spans="1:17" s="27" customFormat="1" ht="51" x14ac:dyDescent="0.2">
      <c r="A178" s="59" t="s">
        <v>363</v>
      </c>
      <c r="B178" s="60" t="s">
        <v>227</v>
      </c>
      <c r="C178" s="59" t="s">
        <v>137</v>
      </c>
      <c r="D178" s="59" t="s">
        <v>289</v>
      </c>
      <c r="E178" s="60" t="s">
        <v>132</v>
      </c>
      <c r="F178" s="61" t="s">
        <v>36</v>
      </c>
      <c r="G178" s="62">
        <v>13</v>
      </c>
      <c r="H178" s="61">
        <v>0</v>
      </c>
      <c r="I178" s="61">
        <v>0</v>
      </c>
      <c r="J178" s="61">
        <f t="shared" ref="J178:J186" si="181">H178+I178</f>
        <v>0</v>
      </c>
      <c r="K178" s="61">
        <f t="shared" si="152"/>
        <v>0</v>
      </c>
      <c r="L178" s="61">
        <f t="shared" si="179"/>
        <v>0</v>
      </c>
      <c r="M178" s="61">
        <f t="shared" ref="M178:M186" si="182">ROUND(K178+L178,2)</f>
        <v>0</v>
      </c>
      <c r="N178" s="63" t="e">
        <f t="shared" ref="N178:N187" si="183">M178/$M$198</f>
        <v>#DIV/0!</v>
      </c>
      <c r="O178" s="35"/>
      <c r="P178" s="36"/>
      <c r="Q178" s="37"/>
    </row>
    <row r="179" spans="1:17" s="27" customFormat="1" ht="51" x14ac:dyDescent="0.2">
      <c r="A179" s="59" t="s">
        <v>364</v>
      </c>
      <c r="B179" s="60" t="s">
        <v>228</v>
      </c>
      <c r="C179" s="59" t="s">
        <v>137</v>
      </c>
      <c r="D179" s="59" t="s">
        <v>290</v>
      </c>
      <c r="E179" s="60" t="s">
        <v>132</v>
      </c>
      <c r="F179" s="61" t="s">
        <v>36</v>
      </c>
      <c r="G179" s="62">
        <v>66</v>
      </c>
      <c r="H179" s="61">
        <v>0</v>
      </c>
      <c r="I179" s="61">
        <v>0</v>
      </c>
      <c r="J179" s="61">
        <f t="shared" si="181"/>
        <v>0</v>
      </c>
      <c r="K179" s="61">
        <f t="shared" si="152"/>
        <v>0</v>
      </c>
      <c r="L179" s="61">
        <f t="shared" si="179"/>
        <v>0</v>
      </c>
      <c r="M179" s="61">
        <f t="shared" si="182"/>
        <v>0</v>
      </c>
      <c r="N179" s="63" t="e">
        <f t="shared" si="183"/>
        <v>#DIV/0!</v>
      </c>
      <c r="O179" s="35"/>
      <c r="P179" s="36"/>
      <c r="Q179" s="37"/>
    </row>
    <row r="180" spans="1:17" s="27" customFormat="1" ht="51" x14ac:dyDescent="0.2">
      <c r="A180" s="59" t="s">
        <v>365</v>
      </c>
      <c r="B180" s="60" t="s">
        <v>379</v>
      </c>
      <c r="C180" s="59" t="s">
        <v>137</v>
      </c>
      <c r="D180" s="59" t="s">
        <v>291</v>
      </c>
      <c r="E180" s="60" t="s">
        <v>132</v>
      </c>
      <c r="F180" s="61" t="s">
        <v>36</v>
      </c>
      <c r="G180" s="62">
        <v>7</v>
      </c>
      <c r="H180" s="61">
        <v>0</v>
      </c>
      <c r="I180" s="61">
        <v>0</v>
      </c>
      <c r="J180" s="61">
        <f t="shared" si="181"/>
        <v>0</v>
      </c>
      <c r="K180" s="61">
        <f t="shared" si="152"/>
        <v>0</v>
      </c>
      <c r="L180" s="61">
        <f t="shared" si="179"/>
        <v>0</v>
      </c>
      <c r="M180" s="61">
        <f t="shared" si="182"/>
        <v>0</v>
      </c>
      <c r="N180" s="63" t="e">
        <f t="shared" si="183"/>
        <v>#DIV/0!</v>
      </c>
      <c r="O180" s="35"/>
      <c r="P180" s="36"/>
      <c r="Q180" s="37"/>
    </row>
    <row r="181" spans="1:17" s="27" customFormat="1" ht="38.25" x14ac:dyDescent="0.2">
      <c r="A181" s="59" t="s">
        <v>366</v>
      </c>
      <c r="B181" s="60" t="s">
        <v>382</v>
      </c>
      <c r="C181" s="59" t="s">
        <v>137</v>
      </c>
      <c r="D181" s="59" t="s">
        <v>389</v>
      </c>
      <c r="E181" s="60" t="s">
        <v>132</v>
      </c>
      <c r="F181" s="61" t="s">
        <v>36</v>
      </c>
      <c r="G181" s="62">
        <v>1</v>
      </c>
      <c r="H181" s="61">
        <v>0</v>
      </c>
      <c r="I181" s="61">
        <v>0</v>
      </c>
      <c r="J181" s="61">
        <f t="shared" si="181"/>
        <v>0</v>
      </c>
      <c r="K181" s="61">
        <f t="shared" si="152"/>
        <v>0</v>
      </c>
      <c r="L181" s="61">
        <f t="shared" si="179"/>
        <v>0</v>
      </c>
      <c r="M181" s="61">
        <f t="shared" si="182"/>
        <v>0</v>
      </c>
      <c r="N181" s="63" t="e">
        <f t="shared" si="183"/>
        <v>#DIV/0!</v>
      </c>
      <c r="O181" s="35"/>
      <c r="P181" s="36"/>
      <c r="Q181" s="37"/>
    </row>
    <row r="182" spans="1:17" s="27" customFormat="1" ht="38.25" x14ac:dyDescent="0.2">
      <c r="A182" s="59" t="s">
        <v>367</v>
      </c>
      <c r="B182" s="60" t="s">
        <v>383</v>
      </c>
      <c r="C182" s="59" t="s">
        <v>137</v>
      </c>
      <c r="D182" s="59" t="s">
        <v>388</v>
      </c>
      <c r="E182" s="60" t="s">
        <v>132</v>
      </c>
      <c r="F182" s="61" t="s">
        <v>36</v>
      </c>
      <c r="G182" s="62">
        <v>1</v>
      </c>
      <c r="H182" s="61">
        <v>0</v>
      </c>
      <c r="I182" s="61">
        <v>0</v>
      </c>
      <c r="J182" s="61">
        <f t="shared" si="181"/>
        <v>0</v>
      </c>
      <c r="K182" s="61">
        <f t="shared" si="152"/>
        <v>0</v>
      </c>
      <c r="L182" s="61">
        <f t="shared" si="179"/>
        <v>0</v>
      </c>
      <c r="M182" s="61">
        <f t="shared" si="182"/>
        <v>0</v>
      </c>
      <c r="N182" s="63" t="e">
        <f t="shared" si="183"/>
        <v>#DIV/0!</v>
      </c>
      <c r="O182" s="44"/>
      <c r="P182" s="36"/>
      <c r="Q182" s="37"/>
    </row>
    <row r="183" spans="1:17" s="27" customFormat="1" ht="38.25" x14ac:dyDescent="0.2">
      <c r="A183" s="59" t="s">
        <v>368</v>
      </c>
      <c r="B183" s="60" t="s">
        <v>384</v>
      </c>
      <c r="C183" s="59" t="s">
        <v>137</v>
      </c>
      <c r="D183" s="59" t="s">
        <v>387</v>
      </c>
      <c r="E183" s="60" t="s">
        <v>132</v>
      </c>
      <c r="F183" s="61" t="s">
        <v>36</v>
      </c>
      <c r="G183" s="62">
        <v>6</v>
      </c>
      <c r="H183" s="61">
        <v>0</v>
      </c>
      <c r="I183" s="61">
        <v>0</v>
      </c>
      <c r="J183" s="61">
        <f t="shared" si="181"/>
        <v>0</v>
      </c>
      <c r="K183" s="61">
        <f t="shared" si="152"/>
        <v>0</v>
      </c>
      <c r="L183" s="61">
        <f>ROUND(G183*I183,2)</f>
        <v>0</v>
      </c>
      <c r="M183" s="61">
        <f t="shared" si="182"/>
        <v>0</v>
      </c>
      <c r="N183" s="63" t="e">
        <f t="shared" si="183"/>
        <v>#DIV/0!</v>
      </c>
      <c r="O183" s="35"/>
      <c r="P183" s="36"/>
      <c r="Q183" s="37"/>
    </row>
    <row r="184" spans="1:17" s="27" customFormat="1" ht="38.25" x14ac:dyDescent="0.2">
      <c r="A184" s="59" t="s">
        <v>369</v>
      </c>
      <c r="B184" s="60" t="s">
        <v>385</v>
      </c>
      <c r="C184" s="59" t="s">
        <v>137</v>
      </c>
      <c r="D184" s="59" t="s">
        <v>386</v>
      </c>
      <c r="E184" s="60" t="s">
        <v>132</v>
      </c>
      <c r="F184" s="61" t="s">
        <v>36</v>
      </c>
      <c r="G184" s="62">
        <v>2</v>
      </c>
      <c r="H184" s="61">
        <v>0</v>
      </c>
      <c r="I184" s="61">
        <v>0</v>
      </c>
      <c r="J184" s="61">
        <f t="shared" si="181"/>
        <v>0</v>
      </c>
      <c r="K184" s="61">
        <f t="shared" si="152"/>
        <v>0</v>
      </c>
      <c r="L184" s="61">
        <f t="shared" si="179"/>
        <v>0</v>
      </c>
      <c r="M184" s="61">
        <f t="shared" si="182"/>
        <v>0</v>
      </c>
      <c r="N184" s="63" t="e">
        <f t="shared" si="183"/>
        <v>#DIV/0!</v>
      </c>
      <c r="O184" s="44"/>
      <c r="P184" s="36"/>
      <c r="Q184" s="37"/>
    </row>
    <row r="185" spans="1:17" s="27" customFormat="1" ht="25.5" x14ac:dyDescent="0.2">
      <c r="A185" s="59" t="s">
        <v>370</v>
      </c>
      <c r="B185" s="60" t="s">
        <v>229</v>
      </c>
      <c r="C185" s="59" t="s">
        <v>137</v>
      </c>
      <c r="D185" s="59" t="s">
        <v>373</v>
      </c>
      <c r="E185" s="60" t="s">
        <v>132</v>
      </c>
      <c r="F185" s="61" t="s">
        <v>36</v>
      </c>
      <c r="G185" s="62">
        <v>12</v>
      </c>
      <c r="H185" s="61">
        <v>0</v>
      </c>
      <c r="I185" s="61">
        <v>0</v>
      </c>
      <c r="J185" s="61">
        <f t="shared" si="181"/>
        <v>0</v>
      </c>
      <c r="K185" s="61">
        <f t="shared" si="152"/>
        <v>0</v>
      </c>
      <c r="L185" s="61">
        <f t="shared" si="179"/>
        <v>0</v>
      </c>
      <c r="M185" s="61">
        <f t="shared" si="182"/>
        <v>0</v>
      </c>
      <c r="N185" s="63" t="e">
        <f t="shared" si="183"/>
        <v>#DIV/0!</v>
      </c>
      <c r="O185" s="35"/>
      <c r="P185" s="36"/>
      <c r="Q185" s="37"/>
    </row>
    <row r="186" spans="1:17" s="27" customFormat="1" ht="38.25" x14ac:dyDescent="0.2">
      <c r="A186" s="59" t="s">
        <v>371</v>
      </c>
      <c r="B186" s="60" t="s">
        <v>109</v>
      </c>
      <c r="C186" s="59" t="s">
        <v>137</v>
      </c>
      <c r="D186" s="59" t="s">
        <v>292</v>
      </c>
      <c r="E186" s="60" t="s">
        <v>132</v>
      </c>
      <c r="F186" s="61" t="s">
        <v>35</v>
      </c>
      <c r="G186" s="62">
        <v>20</v>
      </c>
      <c r="H186" s="61">
        <v>0</v>
      </c>
      <c r="I186" s="61">
        <v>0</v>
      </c>
      <c r="J186" s="61">
        <f t="shared" si="181"/>
        <v>0</v>
      </c>
      <c r="K186" s="61">
        <f>ROUND(H186*G186,2)</f>
        <v>0</v>
      </c>
      <c r="L186" s="61">
        <f t="shared" si="179"/>
        <v>0</v>
      </c>
      <c r="M186" s="61">
        <f t="shared" si="182"/>
        <v>0</v>
      </c>
      <c r="N186" s="63" t="e">
        <f t="shared" si="183"/>
        <v>#DIV/0!</v>
      </c>
      <c r="O186" s="35"/>
      <c r="P186" s="36"/>
      <c r="Q186" s="37"/>
    </row>
    <row r="187" spans="1:17" s="27" customFormat="1" x14ac:dyDescent="0.2">
      <c r="A187" s="64"/>
      <c r="B187" s="65"/>
      <c r="C187" s="64"/>
      <c r="D187" s="64" t="s">
        <v>26</v>
      </c>
      <c r="E187" s="65"/>
      <c r="F187" s="65"/>
      <c r="G187" s="66"/>
      <c r="H187" s="67"/>
      <c r="I187" s="67"/>
      <c r="J187" s="67"/>
      <c r="K187" s="67"/>
      <c r="L187" s="68" t="s">
        <v>46</v>
      </c>
      <c r="M187" s="69">
        <f>SUM(M96:M186)</f>
        <v>0</v>
      </c>
      <c r="N187" s="70" t="e">
        <f t="shared" si="183"/>
        <v>#DIV/0!</v>
      </c>
      <c r="O187" s="35"/>
      <c r="P187" s="36"/>
      <c r="Q187" s="37"/>
    </row>
    <row r="188" spans="1:17" x14ac:dyDescent="0.2">
      <c r="A188" s="53" t="s">
        <v>480</v>
      </c>
      <c r="B188" s="54"/>
      <c r="C188" s="53"/>
      <c r="D188" s="53" t="s">
        <v>485</v>
      </c>
      <c r="E188" s="53"/>
      <c r="F188" s="56"/>
      <c r="G188" s="71"/>
      <c r="H188" s="53"/>
      <c r="I188" s="53"/>
      <c r="J188" s="53"/>
      <c r="K188" s="53"/>
      <c r="L188" s="53"/>
      <c r="M188" s="73"/>
      <c r="N188" s="53"/>
      <c r="O188" s="31"/>
      <c r="P188" s="32"/>
      <c r="Q188" s="37"/>
    </row>
    <row r="189" spans="1:17" ht="25.5" x14ac:dyDescent="0.2">
      <c r="A189" s="47" t="s">
        <v>481</v>
      </c>
      <c r="B189" s="82">
        <v>97641</v>
      </c>
      <c r="C189" s="59" t="s">
        <v>27</v>
      </c>
      <c r="D189" s="81" t="s">
        <v>482</v>
      </c>
      <c r="E189" s="60" t="s">
        <v>132</v>
      </c>
      <c r="F189" s="61" t="s">
        <v>34</v>
      </c>
      <c r="G189" s="84">
        <v>1050</v>
      </c>
      <c r="H189" s="61">
        <v>0</v>
      </c>
      <c r="I189" s="61">
        <v>0</v>
      </c>
      <c r="J189" s="61">
        <f t="shared" ref="J189" si="184">H189+I189</f>
        <v>0</v>
      </c>
      <c r="K189" s="61">
        <f>ROUND(H189*G189,2)</f>
        <v>0</v>
      </c>
      <c r="L189" s="61">
        <f t="shared" ref="L189" si="185">ROUND(G189*I189,2)</f>
        <v>0</v>
      </c>
      <c r="M189" s="61">
        <f t="shared" ref="M189" si="186">ROUND(K189+L189,2)</f>
        <v>0</v>
      </c>
      <c r="N189" s="63" t="e">
        <f t="shared" ref="N189" si="187">M189/$M$198</f>
        <v>#DIV/0!</v>
      </c>
      <c r="O189" s="31"/>
      <c r="P189" s="32"/>
      <c r="Q189" s="37"/>
    </row>
    <row r="190" spans="1:17" ht="25.5" x14ac:dyDescent="0.2">
      <c r="A190" s="47" t="s">
        <v>483</v>
      </c>
      <c r="B190" s="82">
        <v>96114</v>
      </c>
      <c r="C190" s="59" t="s">
        <v>27</v>
      </c>
      <c r="D190" s="83" t="s">
        <v>484</v>
      </c>
      <c r="E190" s="60" t="s">
        <v>132</v>
      </c>
      <c r="F190" s="61" t="s">
        <v>34</v>
      </c>
      <c r="G190" s="84">
        <v>1050</v>
      </c>
      <c r="H190" s="61">
        <v>0</v>
      </c>
      <c r="I190" s="61">
        <v>0</v>
      </c>
      <c r="J190" s="61">
        <f t="shared" ref="J190" si="188">H190+I190</f>
        <v>0</v>
      </c>
      <c r="K190" s="61">
        <f>ROUND(H190*G190,2)</f>
        <v>0</v>
      </c>
      <c r="L190" s="61">
        <f t="shared" ref="L190" si="189">ROUND(G190*I190,2)</f>
        <v>0</v>
      </c>
      <c r="M190" s="61">
        <f t="shared" ref="M190" si="190">ROUND(K190+L190,2)</f>
        <v>0</v>
      </c>
      <c r="N190" s="63" t="e">
        <f t="shared" ref="N190" si="191">M190/$M$198</f>
        <v>#DIV/0!</v>
      </c>
      <c r="O190" s="31"/>
      <c r="P190" s="32"/>
      <c r="Q190" s="37"/>
    </row>
    <row r="191" spans="1:17" x14ac:dyDescent="0.2">
      <c r="A191" s="64"/>
      <c r="B191" s="65"/>
      <c r="C191" s="64"/>
      <c r="D191" s="64" t="s">
        <v>26</v>
      </c>
      <c r="E191" s="65"/>
      <c r="F191" s="65"/>
      <c r="G191" s="66"/>
      <c r="H191" s="67"/>
      <c r="I191" s="67"/>
      <c r="J191" s="67"/>
      <c r="K191" s="67"/>
      <c r="L191" s="68" t="s">
        <v>46</v>
      </c>
      <c r="M191" s="69">
        <f>SUM(M189:M190)</f>
        <v>0</v>
      </c>
      <c r="N191" s="70" t="e">
        <f>M191/$M$198</f>
        <v>#DIV/0!</v>
      </c>
      <c r="O191" s="31"/>
      <c r="P191" s="32"/>
      <c r="Q191" s="37"/>
    </row>
    <row r="192" spans="1:17" x14ac:dyDescent="0.2">
      <c r="A192" s="53" t="s">
        <v>487</v>
      </c>
      <c r="B192" s="54"/>
      <c r="C192" s="53"/>
      <c r="D192" s="53" t="s">
        <v>486</v>
      </c>
      <c r="E192" s="53"/>
      <c r="F192" s="56"/>
      <c r="G192" s="71"/>
      <c r="H192" s="53"/>
      <c r="I192" s="53"/>
      <c r="J192" s="53"/>
      <c r="K192" s="53"/>
      <c r="L192" s="53"/>
      <c r="M192" s="73"/>
      <c r="N192" s="53"/>
      <c r="O192" s="31"/>
      <c r="P192" s="32"/>
      <c r="Q192" s="37"/>
    </row>
    <row r="193" spans="1:17" x14ac:dyDescent="0.2">
      <c r="A193" s="47" t="s">
        <v>490</v>
      </c>
      <c r="B193" s="82">
        <v>88484</v>
      </c>
      <c r="C193" s="59" t="s">
        <v>27</v>
      </c>
      <c r="D193" s="81" t="s">
        <v>491</v>
      </c>
      <c r="E193" s="60" t="s">
        <v>132</v>
      </c>
      <c r="F193" s="61" t="s">
        <v>34</v>
      </c>
      <c r="G193" s="84">
        <v>1050</v>
      </c>
      <c r="H193" s="61">
        <v>0</v>
      </c>
      <c r="I193" s="61">
        <v>0</v>
      </c>
      <c r="J193" s="61">
        <f t="shared" ref="J193" si="192">H193+I193</f>
        <v>0</v>
      </c>
      <c r="K193" s="61">
        <f>ROUND(H193*G193,2)</f>
        <v>0</v>
      </c>
      <c r="L193" s="61">
        <f t="shared" ref="L193" si="193">ROUND(G193*I193,2)</f>
        <v>0</v>
      </c>
      <c r="M193" s="61">
        <f t="shared" ref="M193" si="194">ROUND(K193+L193,2)</f>
        <v>0</v>
      </c>
      <c r="N193" s="63" t="e">
        <f t="shared" ref="N193" si="195">M193/$M$198</f>
        <v>#DIV/0!</v>
      </c>
      <c r="O193" s="31"/>
      <c r="P193" s="32"/>
      <c r="Q193" s="37"/>
    </row>
    <row r="194" spans="1:17" x14ac:dyDescent="0.2">
      <c r="A194" s="47" t="s">
        <v>489</v>
      </c>
      <c r="B194" s="82">
        <v>88496</v>
      </c>
      <c r="C194" s="59" t="s">
        <v>27</v>
      </c>
      <c r="D194" s="83" t="s">
        <v>492</v>
      </c>
      <c r="E194" s="60" t="s">
        <v>132</v>
      </c>
      <c r="F194" s="61" t="s">
        <v>34</v>
      </c>
      <c r="G194" s="84">
        <v>1050</v>
      </c>
      <c r="H194" s="61">
        <v>0</v>
      </c>
      <c r="I194" s="61">
        <v>0</v>
      </c>
      <c r="J194" s="61">
        <f t="shared" ref="J194" si="196">H194+I194</f>
        <v>0</v>
      </c>
      <c r="K194" s="61">
        <f>ROUND(H194*G194,2)</f>
        <v>0</v>
      </c>
      <c r="L194" s="61">
        <f t="shared" ref="L194" si="197">ROUND(G194*I194,2)</f>
        <v>0</v>
      </c>
      <c r="M194" s="61">
        <f t="shared" ref="M194" si="198">ROUND(K194+L194,2)</f>
        <v>0</v>
      </c>
      <c r="N194" s="63" t="e">
        <f t="shared" ref="N194" si="199">M194/$M$198</f>
        <v>#DIV/0!</v>
      </c>
      <c r="O194" s="31"/>
      <c r="P194" s="32"/>
      <c r="Q194" s="37"/>
    </row>
    <row r="195" spans="1:17" ht="25.5" x14ac:dyDescent="0.2">
      <c r="A195" s="47" t="s">
        <v>488</v>
      </c>
      <c r="B195" s="82">
        <v>88488</v>
      </c>
      <c r="C195" s="59" t="s">
        <v>27</v>
      </c>
      <c r="D195" s="83" t="s">
        <v>493</v>
      </c>
      <c r="E195" s="60" t="s">
        <v>132</v>
      </c>
      <c r="F195" s="61" t="s">
        <v>34</v>
      </c>
      <c r="G195" s="84">
        <v>3136</v>
      </c>
      <c r="H195" s="61">
        <v>0</v>
      </c>
      <c r="I195" s="61">
        <v>0</v>
      </c>
      <c r="J195" s="61">
        <f t="shared" ref="J195" si="200">H195+I195</f>
        <v>0</v>
      </c>
      <c r="K195" s="61">
        <f>ROUND(H195*G195,2)</f>
        <v>0</v>
      </c>
      <c r="L195" s="61">
        <f t="shared" ref="L195" si="201">ROUND(G195*I195,2)</f>
        <v>0</v>
      </c>
      <c r="M195" s="61">
        <f t="shared" ref="M195" si="202">ROUND(K195+L195,2)</f>
        <v>0</v>
      </c>
      <c r="N195" s="63" t="e">
        <f t="shared" ref="N195" si="203">M195/$M$198</f>
        <v>#DIV/0!</v>
      </c>
      <c r="O195" s="31"/>
      <c r="P195" s="32"/>
      <c r="Q195" s="37"/>
    </row>
    <row r="196" spans="1:17" x14ac:dyDescent="0.2">
      <c r="A196" s="64"/>
      <c r="B196" s="65"/>
      <c r="C196" s="64"/>
      <c r="D196" s="64" t="s">
        <v>26</v>
      </c>
      <c r="E196" s="65"/>
      <c r="F196" s="65"/>
      <c r="G196" s="66"/>
      <c r="H196" s="67"/>
      <c r="I196" s="67"/>
      <c r="J196" s="67"/>
      <c r="K196" s="67"/>
      <c r="L196" s="68" t="s">
        <v>46</v>
      </c>
      <c r="M196" s="69">
        <f>SUM(M193:M195)</f>
        <v>0</v>
      </c>
      <c r="N196" s="70" t="e">
        <f t="shared" ref="N196" si="204">M196/$M$198</f>
        <v>#DIV/0!</v>
      </c>
      <c r="O196" s="31"/>
      <c r="P196" s="32"/>
      <c r="Q196" s="37"/>
    </row>
    <row r="197" spans="1:17" x14ac:dyDescent="0.2">
      <c r="A197" s="101"/>
      <c r="B197" s="101"/>
      <c r="C197" s="101"/>
      <c r="D197" s="16"/>
      <c r="E197" s="20"/>
      <c r="F197" s="21"/>
      <c r="G197" s="22"/>
      <c r="H197" s="23"/>
      <c r="I197" s="23"/>
      <c r="J197" s="23"/>
      <c r="K197" s="46" t="s">
        <v>32</v>
      </c>
      <c r="L197" s="23"/>
      <c r="M197" s="23"/>
      <c r="N197" s="23"/>
    </row>
    <row r="198" spans="1:17" ht="15" x14ac:dyDescent="0.25">
      <c r="A198" s="102"/>
      <c r="B198" s="102"/>
      <c r="C198" s="102"/>
      <c r="D198" s="39"/>
      <c r="E198" s="20"/>
      <c r="F198" s="18"/>
      <c r="G198" s="9" t="s">
        <v>44</v>
      </c>
      <c r="H198" s="19"/>
      <c r="I198" s="17"/>
      <c r="J198" s="6"/>
      <c r="K198" s="7">
        <f>SUM(K7:K195)</f>
        <v>0</v>
      </c>
      <c r="L198" s="7">
        <f>SUM(L7:L195)</f>
        <v>0</v>
      </c>
      <c r="M198" s="7">
        <f>M11+M18+M23+M28+M35+M53+M95+M187+M191+M196</f>
        <v>0</v>
      </c>
      <c r="N198" s="8" t="e">
        <f>N11+N18+N23+N28+N35+N53+N95+N187+N191+N196</f>
        <v>#DIV/0!</v>
      </c>
      <c r="O198" s="15"/>
    </row>
    <row r="199" spans="1:17" ht="15" x14ac:dyDescent="0.25">
      <c r="A199" s="102"/>
      <c r="B199" s="102"/>
      <c r="C199" s="102"/>
      <c r="D199" s="39"/>
      <c r="E199" s="20"/>
      <c r="F199" s="18"/>
      <c r="G199" s="9" t="s">
        <v>392</v>
      </c>
      <c r="H199" s="19"/>
      <c r="I199" s="17"/>
      <c r="J199" s="13"/>
      <c r="K199" s="7">
        <f>SUM(K7:K195)*$J$199</f>
        <v>0</v>
      </c>
      <c r="L199" s="7">
        <f>SUM(L7:L195)*$J$199</f>
        <v>0</v>
      </c>
      <c r="M199" s="7">
        <f>ROUND((M11+M18+M23+M28+M35+M53+M95+M187+M191+M196)*$J$199,2)</f>
        <v>0</v>
      </c>
      <c r="N199" s="18"/>
      <c r="O199" s="15"/>
      <c r="P199" s="1"/>
    </row>
    <row r="200" spans="1:17" ht="15" x14ac:dyDescent="0.25">
      <c r="A200" s="110"/>
      <c r="B200" s="110"/>
      <c r="C200" s="110"/>
      <c r="D200" s="41"/>
      <c r="E200" s="18"/>
      <c r="F200" s="18"/>
      <c r="G200" s="107" t="s">
        <v>45</v>
      </c>
      <c r="H200" s="108"/>
      <c r="I200" s="109"/>
      <c r="J200" s="6"/>
      <c r="K200" s="7">
        <f>SUM(K198:K199)</f>
        <v>0</v>
      </c>
      <c r="L200" s="7">
        <f>SUM(L198:L199)</f>
        <v>0</v>
      </c>
      <c r="M200" s="7">
        <f>SUM(M198:M199)</f>
        <v>0</v>
      </c>
      <c r="N200" s="18"/>
      <c r="O200" s="15"/>
      <c r="P200" s="1"/>
    </row>
    <row r="201" spans="1:17" ht="15" thickBot="1" x14ac:dyDescent="0.25">
      <c r="A201" s="24"/>
      <c r="B201" s="43"/>
      <c r="C201" s="24"/>
      <c r="D201" s="41"/>
      <c r="E201" s="18"/>
      <c r="F201" s="2"/>
      <c r="G201" s="25"/>
      <c r="H201" s="2"/>
      <c r="I201" s="2"/>
      <c r="J201" s="2"/>
      <c r="K201" s="3"/>
      <c r="L201" s="2"/>
      <c r="M201" s="26"/>
    </row>
    <row r="202" spans="1:17" x14ac:dyDescent="0.2">
      <c r="A202" s="110"/>
      <c r="B202" s="110"/>
      <c r="C202" s="110"/>
      <c r="D202" s="41"/>
      <c r="E202" s="18"/>
      <c r="F202" s="111" t="s">
        <v>10</v>
      </c>
      <c r="G202" s="112"/>
      <c r="H202" s="85" t="s">
        <v>11</v>
      </c>
      <c r="I202" s="86"/>
      <c r="J202" s="86"/>
      <c r="K202" s="86"/>
      <c r="L202" s="86"/>
      <c r="M202" s="87"/>
      <c r="N202" s="88" t="s">
        <v>10</v>
      </c>
    </row>
    <row r="203" spans="1:17" x14ac:dyDescent="0.2">
      <c r="A203" s="110"/>
      <c r="B203" s="110"/>
      <c r="C203" s="110"/>
      <c r="D203" s="41"/>
      <c r="E203" s="18"/>
      <c r="F203" s="89"/>
      <c r="G203" s="10"/>
      <c r="H203" s="90"/>
      <c r="I203" s="90"/>
      <c r="J203" s="90"/>
      <c r="K203" s="90"/>
      <c r="L203" s="90"/>
      <c r="M203" s="5"/>
      <c r="N203" s="91"/>
    </row>
    <row r="204" spans="1:17" ht="15" x14ac:dyDescent="0.2">
      <c r="A204" s="110"/>
      <c r="B204" s="110"/>
      <c r="C204" s="110"/>
      <c r="D204" s="41"/>
      <c r="E204" s="18"/>
      <c r="F204" s="92"/>
      <c r="G204" s="11"/>
      <c r="H204" s="90"/>
      <c r="I204" s="90"/>
      <c r="J204" s="90"/>
      <c r="K204" s="90"/>
      <c r="L204" s="90"/>
      <c r="M204" s="5"/>
      <c r="N204" s="91"/>
    </row>
    <row r="205" spans="1:17" ht="15" thickBot="1" x14ac:dyDescent="0.25">
      <c r="A205" s="110"/>
      <c r="B205" s="110"/>
      <c r="C205" s="110"/>
      <c r="D205" s="41"/>
      <c r="E205" s="18"/>
      <c r="F205" s="93"/>
      <c r="G205" s="94"/>
      <c r="H205" s="95"/>
      <c r="I205" s="95"/>
      <c r="J205" s="95"/>
      <c r="K205" s="95"/>
      <c r="L205" s="95"/>
      <c r="M205" s="96"/>
      <c r="N205" s="97"/>
    </row>
  </sheetData>
  <autoFilter ref="B5:N188" xr:uid="{00000000-0009-0000-0000-000003000000}"/>
  <mergeCells count="17">
    <mergeCell ref="G200:I200"/>
    <mergeCell ref="A200:C200"/>
    <mergeCell ref="A205:C205"/>
    <mergeCell ref="A202:C202"/>
    <mergeCell ref="F202:G202"/>
    <mergeCell ref="A203:C203"/>
    <mergeCell ref="A204:C204"/>
    <mergeCell ref="K1:L1"/>
    <mergeCell ref="K2:L2"/>
    <mergeCell ref="A3:N3"/>
    <mergeCell ref="E2:G2"/>
    <mergeCell ref="E1:G1"/>
    <mergeCell ref="H4:J4"/>
    <mergeCell ref="K4:M4"/>
    <mergeCell ref="A197:C197"/>
    <mergeCell ref="A198:C198"/>
    <mergeCell ref="A199:C199"/>
  </mergeCells>
  <phoneticPr fontId="25" type="noConversion"/>
  <printOptions horizontalCentered="1" verticalCentered="1"/>
  <pageMargins left="0.23622047244094491" right="0.23622047244094491" top="0.74803149606299213" bottom="0.74803149606299213" header="0.31496062992125984" footer="0.31496062992125984"/>
  <pageSetup paperSize="9" scale="52" fitToHeight="0" orientation="landscape" r:id="rId1"/>
  <headerFooter>
    <oddFooter>&amp;A</oddFooter>
  </headerFooter>
  <rowBreaks count="3" manualBreakCount="3">
    <brk id="75" max="13" man="1"/>
    <brk id="119" max="13" man="1"/>
    <brk id="155"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5FF790D3F6E048994438A7A33CCFE3" ma:contentTypeVersion="17" ma:contentTypeDescription="Crie um novo documento." ma:contentTypeScope="" ma:versionID="a7f7647cd82e6c0ef6a454de4f5e9af8">
  <xsd:schema xmlns:xsd="http://www.w3.org/2001/XMLSchema" xmlns:xs="http://www.w3.org/2001/XMLSchema" xmlns:p="http://schemas.microsoft.com/office/2006/metadata/properties" xmlns:ns2="f9a71158-161a-4975-9085-a23cdc7314d1" xmlns:ns3="557eb367-198c-46dc-ada1-4c51bf30dfa8" targetNamespace="http://schemas.microsoft.com/office/2006/metadata/properties" ma:root="true" ma:fieldsID="1ef7a70336e8a9e982e312bc3a575b73" ns2:_="" ns3:_="">
    <xsd:import namespace="f9a71158-161a-4975-9085-a23cdc7314d1"/>
    <xsd:import namespace="557eb367-198c-46dc-ada1-4c51bf30df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71158-161a-4975-9085-a23cdc7314d1"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5ed5bb26-a870-4c84-9cf1-8a50c1ece52a}" ma:internalName="TaxCatchAll" ma:showField="CatchAllData" ma:web="f9a71158-161a-4975-9085-a23cdc7314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eb367-198c-46dc-ada1-4c51bf30df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f70ce466-3e83-418a-96db-05d717015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9a71158-161a-4975-9085-a23cdc7314d1" xsi:nil="true"/>
    <lcf76f155ced4ddcb4097134ff3c332f xmlns="557eb367-198c-46dc-ada1-4c51bf30df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AD459E-843B-4136-834C-5890095A49BD}">
  <ds:schemaRefs>
    <ds:schemaRef ds:uri="http://schemas.microsoft.com/sharepoint/v3/contenttype/forms"/>
  </ds:schemaRefs>
</ds:datastoreItem>
</file>

<file path=customXml/itemProps2.xml><?xml version="1.0" encoding="utf-8"?>
<ds:datastoreItem xmlns:ds="http://schemas.openxmlformats.org/officeDocument/2006/customXml" ds:itemID="{0E78D567-A05E-44E8-9B2D-69A615A8C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a71158-161a-4975-9085-a23cdc7314d1"/>
    <ds:schemaRef ds:uri="557eb367-198c-46dc-ada1-4c51bf30d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496081-9393-4CE8-AAA3-0B14B150503D}">
  <ds:schemaRefs>
    <ds:schemaRef ds:uri="http://purl.org/dc/dcmitype/"/>
    <ds:schemaRef ds:uri="http://purl.org/dc/terms/"/>
    <ds:schemaRef ds:uri="http://www.w3.org/XML/1998/namespace"/>
    <ds:schemaRef ds:uri="http://schemas.microsoft.com/office/2006/documentManagement/types"/>
    <ds:schemaRef ds:uri="http://schemas.microsoft.com/office/2006/metadata/properties"/>
    <ds:schemaRef ds:uri="c081fa17-3ab2-4eba-a9db-48e31f5aa1bc"/>
    <ds:schemaRef ds:uri="http://schemas.microsoft.com/office/infopath/2007/PartnerControls"/>
    <ds:schemaRef ds:uri="http://schemas.openxmlformats.org/package/2006/metadata/core-properties"/>
    <ds:schemaRef ds:uri="0abb00d5-6cc0-4e07-8eff-87ddd1e0fc62"/>
    <ds:schemaRef ds:uri="http://purl.org/dc/elements/1.1/"/>
    <ds:schemaRef ds:uri="f9a71158-161a-4975-9085-a23cdc7314d1"/>
    <ds:schemaRef ds:uri="557eb367-198c-46dc-ada1-4c51bf30df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PLO</vt:lpstr>
      <vt:lpstr>PLO!Area_de_impressao</vt:lpstr>
      <vt:lpstr>PLO!Titulos_de_impressao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Divino Ferreira Jacques - 7147</cp:lastModifiedBy>
  <cp:revision>1</cp:revision>
  <cp:lastPrinted>2024-01-12T16:52:18Z</cp:lastPrinted>
  <dcterms:created xsi:type="dcterms:W3CDTF">2020-03-26T20:00:42Z</dcterms:created>
  <dcterms:modified xsi:type="dcterms:W3CDTF">2024-02-02T17:22:04Z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0x0101002B5FF790D3F6E048994438A7A33CCFE3</vt:lpwstr>
  </property>
  <property fmtid="{D5CDD505-2E9C-101B-9397-08002B2CF9AE}" pid="4" name="Order">
    <vt:r8>181406700</vt:r8>
  </property>
  <property fmtid="{D5CDD505-2E9C-101B-9397-08002B2CF9AE}" pid="5" name="TemplateUrl">
    <vt:lpwstr/>
  </property>
  <property fmtid="{D5CDD505-2E9C-101B-9397-08002B2CF9AE}" pid="6" name="xd_ProgID">
    <vt:lpwstr/>
  </property>
  <property fmtid="{D5CDD505-2E9C-101B-9397-08002B2CF9AE}" pid="7" name="xd_Signature">
    <vt:bool>false</vt:bool>
  </property>
  <property fmtid="{D5CDD505-2E9C-101B-9397-08002B2CF9AE}" pid="8" name="MediaServiceImageTags">
    <vt:lpwstr/>
  </property>
</Properties>
</file>